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<sst xmlns="http://schemas.openxmlformats.org/spreadsheetml/2006/main" count="220" uniqueCount="128">
  <si>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</si>
  <si>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</si>
  <si>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</si>
  <si>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</si>
  <si>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</si>
  <si>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</si>
  <si>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</si>
  <si>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</si>
  <si>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</si>
  <si>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</si>
  <si>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</si>
  <si>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</si>
  <si>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</si>
  <si>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</si>
  <si>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</si>
  <si>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</si>
  <si>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</si>
  <si>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</si>
  <si>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</si>
  <si>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</si>
  <si>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</si>
  <si>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</si>
  <si>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</si>
  <si>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</si>
  <si>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</si>
  <si>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</si>
  <si>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</si>
  <si>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</si>
  <si>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</si>
  <si>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</si>
  <si>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</si>
  <si>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</si>
  <si>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</si>
  <si>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</si>
  <si>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</si>
  <si>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</si>
  <si>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</si>
  <si>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</si>
  <si>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</si>
  <si>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</si>
  <si>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</si>
  <si>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</si>
  <si>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</si>
  <si>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</si>
  <si>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</si>
  <si>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</si>
  <si>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</si>
  <si>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</si>
  <si>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</si>
  <si>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</si>
  <si>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</si>
  <si>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</si>
  <si>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</si>
  <si>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</si>
  <si>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</si>
  <si>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</si>
  <si>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</si>
  <si>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</si>
  <si>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</si>
  <si>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</si>
  <si>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</si>
  <si>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</si>
  <si>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</si>
  <si>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</si>
  <si>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</si>
  <si>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</si>
  <si>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</si>
  <si>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</si>
  <si>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</si>
  <si>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</si>
  <si>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</si>
  <si>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</si>
  <si>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</si>
  <si>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</si>
  <si>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</si>
  <si>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</si>
  <si>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</si>
  <si>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</si>
  <si>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</si>
  <si>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</si>
  <si>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СЗФО, С.Петербург, МО</t>
  </si>
  <si>
    <t>подгруппа А</t>
  </si>
  <si>
    <t>подгруппа В</t>
  </si>
  <si>
    <t>2 КРУГ</t>
  </si>
  <si>
    <t>ЗИМАРИНА Дарья Антоновна</t>
  </si>
  <si>
    <t>26.12.1998, 1ю</t>
  </si>
  <si>
    <t>ПФО, Саратовская обл., Саратов, Пр.</t>
  </si>
  <si>
    <t>Грабовский В.Н.</t>
  </si>
  <si>
    <t xml:space="preserve">СЕДОВА Екатерина Владимировна </t>
  </si>
  <si>
    <t>09.03.1997, 1р</t>
  </si>
  <si>
    <t xml:space="preserve">ЦФО, Москва, МО </t>
  </si>
  <si>
    <t>Яковцев, Рощупкин</t>
  </si>
  <si>
    <t xml:space="preserve">БЕЛЯЕВА Анжелика Николаевна </t>
  </si>
  <si>
    <t>18.04.1997, 1р</t>
  </si>
  <si>
    <t>Мустафин ТФ</t>
  </si>
  <si>
    <t xml:space="preserve">БАТУРИНА Татьяна Андреевна </t>
  </si>
  <si>
    <t>24.09.1997, 1р</t>
  </si>
  <si>
    <t>СФО, Красноярский, Сосновоборск, МО</t>
  </si>
  <si>
    <t>Батурин АВ, Узекин МВ</t>
  </si>
  <si>
    <t>КОПЫРИНА Мария Сергеевна</t>
  </si>
  <si>
    <t>02.04.1997, КМС</t>
  </si>
  <si>
    <t>УФО, Свердловская, Екатеринбург</t>
  </si>
  <si>
    <t>Бекетов В.В.,
Рыбин Р.В.</t>
  </si>
  <si>
    <t>ФЕСЕНКО Этери Азоровна</t>
  </si>
  <si>
    <t>16.11.1997, 1р</t>
  </si>
  <si>
    <t>ЮФО, Краснодарский, Армавир, Д</t>
  </si>
  <si>
    <t>Клименко АА</t>
  </si>
  <si>
    <t>СОЛОМЕННИКОВА Яна Федоровна</t>
  </si>
  <si>
    <t>25.07.1997, 1р</t>
  </si>
  <si>
    <t>Ставропольский, Зеленлнумск, МО</t>
  </si>
  <si>
    <t>Ломовской КА</t>
  </si>
  <si>
    <t>ШРАЙБЕР Мария Андреевна</t>
  </si>
  <si>
    <t>07.04.1997, кмс</t>
  </si>
  <si>
    <t>ДВФО, Приморский, Владивосток, МО</t>
  </si>
  <si>
    <t>Бартош ОВ</t>
  </si>
  <si>
    <t>В.к.  52  кг.</t>
  </si>
  <si>
    <t>3 КРУГ</t>
  </si>
  <si>
    <t>свободен</t>
  </si>
  <si>
    <t>2.44</t>
  </si>
  <si>
    <t>1.51</t>
  </si>
  <si>
    <t>А2</t>
  </si>
  <si>
    <t>Х</t>
  </si>
  <si>
    <t>1.28</t>
  </si>
  <si>
    <t>2.55</t>
  </si>
  <si>
    <t>А1</t>
  </si>
  <si>
    <t>св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</si>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</sst>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8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23" fillId="36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78" xfId="0" applyNumberFormat="1" applyFont="1" applyBorder="1" applyAlignment="1">
      <alignment horizontal="left" vertical="center" wrapText="1"/>
    </xf>
    <xf numFmtId="0" fontId="2" fillId="0" borderId="78" xfId="0" applyNumberFormat="1" applyFont="1" applyBorder="1" applyAlignment="1">
      <alignment horizontal="left" vertical="center" wrapText="1"/>
    </xf>
    <xf numFmtId="0" fontId="2" fillId="0" borderId="79" xfId="0" applyNumberFormat="1" applyFont="1" applyBorder="1" applyAlignment="1">
      <alignment horizontal="left" vertical="center" wrapText="1"/>
    </xf>
    <xf numFmtId="0" fontId="2" fillId="0" borderId="80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4" fontId="2" fillId="0" borderId="78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1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542925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0">
      <selection activeCell="H40" sqref="A1:H40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3" t="str">
        <f>'[1]реквизиты'!$A$2</f>
        <v>VI ЛЕТНЯЯ СПАРТАКИАДА УЧАЩИХСЯ РОССИИ 2013 года, среди девушек 1997-1998 гг.р.  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'[1]реквизиты'!$A$3</f>
        <v>24-27 июня 2013 г.  г. Пенза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4"/>
      <c r="C4" s="55"/>
      <c r="D4" s="88" t="str">
        <f>'пр.взв'!D4</f>
        <v>В.к.  52  кг.</v>
      </c>
      <c r="E4" s="89"/>
      <c r="F4" s="9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1" t="s">
        <v>73</v>
      </c>
      <c r="B6" s="76" t="str">
        <f>VLOOKUP(J6,'пр.взв'!B7:G86,2,FALSE)</f>
        <v>ЗИМАРИНА Дарья Антоновна</v>
      </c>
      <c r="C6" s="76"/>
      <c r="D6" s="76"/>
      <c r="E6" s="76"/>
      <c r="F6" s="76"/>
      <c r="G6" s="76"/>
      <c r="H6" s="69" t="str">
        <f>'ит.пр'!D6</f>
        <v>26.12.1998, 1ю</v>
      </c>
      <c r="I6" s="55"/>
      <c r="J6" s="56">
        <f>'ит.пр'!B6</f>
        <v>4</v>
      </c>
    </row>
    <row r="7" spans="1:10" ht="18">
      <c r="A7" s="92"/>
      <c r="B7" s="77"/>
      <c r="C7" s="77"/>
      <c r="D7" s="77"/>
      <c r="E7" s="77"/>
      <c r="F7" s="77"/>
      <c r="G7" s="77"/>
      <c r="H7" s="78"/>
      <c r="I7" s="55"/>
      <c r="J7" s="56"/>
    </row>
    <row r="8" spans="1:10" ht="18">
      <c r="A8" s="92"/>
      <c r="B8" s="79" t="str">
        <f>'ит.пр'!E6</f>
        <v>ПФО, Саратовская обл., Саратов, Пр.</v>
      </c>
      <c r="C8" s="79"/>
      <c r="D8" s="79"/>
      <c r="E8" s="79"/>
      <c r="F8" s="79"/>
      <c r="G8" s="79"/>
      <c r="H8" s="78"/>
      <c r="I8" s="55"/>
      <c r="J8" s="56"/>
    </row>
    <row r="9" spans="1:10" ht="18.75" thickBot="1">
      <c r="A9" s="93"/>
      <c r="B9" s="71"/>
      <c r="C9" s="71"/>
      <c r="D9" s="71"/>
      <c r="E9" s="71"/>
      <c r="F9" s="71"/>
      <c r="G9" s="71"/>
      <c r="H9" s="72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0" t="s">
        <v>74</v>
      </c>
      <c r="B11" s="76" t="str">
        <f>VLOOKUP(J11,'пр.взв'!B2:G91,2,FALSE)</f>
        <v>ШРАЙБЕР Мария Андреевна</v>
      </c>
      <c r="C11" s="76"/>
      <c r="D11" s="76"/>
      <c r="E11" s="76"/>
      <c r="F11" s="76"/>
      <c r="G11" s="76"/>
      <c r="H11" s="69" t="str">
        <f>'ит.пр'!D8</f>
        <v>07.04.1997, кмс</v>
      </c>
      <c r="I11" s="55"/>
      <c r="J11" s="56">
        <f>'ит.пр'!B8</f>
        <v>5</v>
      </c>
    </row>
    <row r="12" spans="1:10" ht="18" customHeight="1">
      <c r="A12" s="81"/>
      <c r="B12" s="77"/>
      <c r="C12" s="77"/>
      <c r="D12" s="77"/>
      <c r="E12" s="77"/>
      <c r="F12" s="77"/>
      <c r="G12" s="77"/>
      <c r="H12" s="78"/>
      <c r="I12" s="55"/>
      <c r="J12" s="56"/>
    </row>
    <row r="13" spans="1:10" ht="18">
      <c r="A13" s="81"/>
      <c r="B13" s="79" t="str">
        <f>'ит.пр'!E8</f>
        <v>ДВФО, Приморский, Владивосток, МО</v>
      </c>
      <c r="C13" s="79"/>
      <c r="D13" s="79"/>
      <c r="E13" s="79"/>
      <c r="F13" s="79"/>
      <c r="G13" s="79"/>
      <c r="H13" s="78"/>
      <c r="I13" s="55"/>
      <c r="J13" s="56"/>
    </row>
    <row r="14" spans="1:10" ht="18.75" thickBot="1">
      <c r="A14" s="82"/>
      <c r="B14" s="71"/>
      <c r="C14" s="71"/>
      <c r="D14" s="71"/>
      <c r="E14" s="71"/>
      <c r="F14" s="71"/>
      <c r="G14" s="71"/>
      <c r="H14" s="72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3" t="s">
        <v>75</v>
      </c>
      <c r="B16" s="76" t="str">
        <f>VLOOKUP(J16,'пр.взв'!B1:G96,2,FALSE)</f>
        <v>КОПЫРИНА Мария Сергеевна</v>
      </c>
      <c r="C16" s="76"/>
      <c r="D16" s="76"/>
      <c r="E16" s="76"/>
      <c r="F16" s="76"/>
      <c r="G16" s="76"/>
      <c r="H16" s="69" t="str">
        <f>'ит.пр'!D10</f>
        <v>02.04.1997, КМС</v>
      </c>
      <c r="I16" s="55"/>
      <c r="J16" s="56">
        <f>'ит.пр'!B10</f>
        <v>1</v>
      </c>
    </row>
    <row r="17" spans="1:10" ht="18" customHeight="1">
      <c r="A17" s="74"/>
      <c r="B17" s="77"/>
      <c r="C17" s="77"/>
      <c r="D17" s="77"/>
      <c r="E17" s="77"/>
      <c r="F17" s="77"/>
      <c r="G17" s="77"/>
      <c r="H17" s="78"/>
      <c r="I17" s="55"/>
      <c r="J17" s="56"/>
    </row>
    <row r="18" spans="1:10" ht="18">
      <c r="A18" s="74"/>
      <c r="B18" s="79" t="str">
        <f>'ит.пр'!E10</f>
        <v>УФО, Свердловская, Екатеринбург</v>
      </c>
      <c r="C18" s="79"/>
      <c r="D18" s="79"/>
      <c r="E18" s="79"/>
      <c r="F18" s="79"/>
      <c r="G18" s="79"/>
      <c r="H18" s="78"/>
      <c r="I18" s="55"/>
      <c r="J18" s="56"/>
    </row>
    <row r="19" spans="1:10" ht="18.75" thickBot="1">
      <c r="A19" s="75"/>
      <c r="B19" s="71"/>
      <c r="C19" s="71"/>
      <c r="D19" s="71"/>
      <c r="E19" s="71"/>
      <c r="F19" s="71"/>
      <c r="G19" s="71"/>
      <c r="H19" s="72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3" t="s">
        <v>75</v>
      </c>
      <c r="B21" s="76" t="str">
        <f>VLOOKUP(J21,'пр.взв'!B2:G101,2,FALSE)</f>
        <v>ФЕСЕНКО Этери Азоровна</v>
      </c>
      <c r="C21" s="76"/>
      <c r="D21" s="76"/>
      <c r="E21" s="76"/>
      <c r="F21" s="76"/>
      <c r="G21" s="76"/>
      <c r="H21" s="69" t="str">
        <f>'ит.пр'!D12</f>
        <v>16.11.1997, 1р</v>
      </c>
      <c r="I21" s="55"/>
      <c r="J21" s="56">
        <f>'ит.пр'!B12</f>
        <v>6</v>
      </c>
    </row>
    <row r="22" spans="1:10" ht="18" customHeight="1">
      <c r="A22" s="74"/>
      <c r="B22" s="77"/>
      <c r="C22" s="77"/>
      <c r="D22" s="77"/>
      <c r="E22" s="77"/>
      <c r="F22" s="77"/>
      <c r="G22" s="77"/>
      <c r="H22" s="78"/>
      <c r="I22" s="55"/>
      <c r="J22" s="56"/>
    </row>
    <row r="23" spans="1:9" ht="18">
      <c r="A23" s="74"/>
      <c r="B23" s="79" t="str">
        <f>'ит.пр'!E12</f>
        <v>ЮФО, Краснодарский, Армавир, Д</v>
      </c>
      <c r="C23" s="79"/>
      <c r="D23" s="79"/>
      <c r="E23" s="79"/>
      <c r="F23" s="79"/>
      <c r="G23" s="79"/>
      <c r="H23" s="78"/>
      <c r="I23" s="55"/>
    </row>
    <row r="24" spans="1:9" ht="18.75" thickBot="1">
      <c r="A24" s="75"/>
      <c r="B24" s="71"/>
      <c r="C24" s="71"/>
      <c r="D24" s="71"/>
      <c r="E24" s="71"/>
      <c r="F24" s="71"/>
      <c r="G24" s="71"/>
      <c r="H24" s="72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67" t="str">
        <f>'ит.пр'!G6</f>
        <v>Грабовский В.Н.</v>
      </c>
      <c r="B28" s="68"/>
      <c r="C28" s="68"/>
      <c r="D28" s="68"/>
      <c r="E28" s="68"/>
      <c r="F28" s="68"/>
      <c r="G28" s="68"/>
      <c r="H28" s="69"/>
      <c r="J28">
        <v>0</v>
      </c>
    </row>
    <row r="29" spans="1:8" ht="13.5" thickBot="1">
      <c r="A29" s="70"/>
      <c r="B29" s="71"/>
      <c r="C29" s="71"/>
      <c r="D29" s="71"/>
      <c r="E29" s="71"/>
      <c r="F29" s="71"/>
      <c r="G29" s="71"/>
      <c r="H29" s="72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A1:I14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140625" style="0" customWidth="1"/>
    <col min="6" max="6" width="20.140625" style="0" customWidth="1"/>
    <col min="7" max="7" width="11.421875" style="0" customWidth="1"/>
    <col min="9" max="9" width="8.140625" style="0" customWidth="1"/>
    <col min="10" max="10" width="1.57421875" style="0" customWidth="1"/>
    <col min="11" max="11" width="7.57421875" style="0" customWidth="1"/>
    <col min="12" max="12" width="21.7109375" style="0" customWidth="1"/>
    <col min="14" max="14" width="15.421875" style="0" customWidth="1"/>
    <col min="15" max="15" width="24.8515625" style="0" customWidth="1"/>
    <col min="16" max="16" width="8.57421875" style="0" customWidth="1"/>
    <col min="17" max="17" width="6.8515625" style="0" customWidth="1"/>
    <col min="18" max="18" width="6.57421875" style="0" customWidth="1"/>
  </cols>
  <sheetData>
    <row r="1" spans="1:18" ht="23.25" customHeight="1">
      <c r="A1" s="11"/>
      <c r="B1" s="132" t="s">
        <v>23</v>
      </c>
      <c r="C1" s="132"/>
      <c r="D1" s="132"/>
      <c r="E1" s="132"/>
      <c r="F1" s="132"/>
      <c r="G1" s="132"/>
      <c r="H1" s="132"/>
      <c r="I1" s="132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66" t="s">
        <v>116</v>
      </c>
      <c r="D2" s="13"/>
      <c r="E2" s="13"/>
      <c r="F2" s="33" t="str">
        <f>HYPERLINK('пр.взв'!D4)</f>
        <v>В.к.  52  кг.</v>
      </c>
      <c r="G2" s="13"/>
      <c r="H2" s="13"/>
      <c r="I2" s="13"/>
      <c r="K2" s="1"/>
      <c r="L2" s="65" t="s">
        <v>83</v>
      </c>
      <c r="M2" s="1"/>
      <c r="N2" s="1"/>
      <c r="O2" s="33" t="str">
        <f>HYPERLINK('пр.взв'!D4)</f>
        <v>В.к.  52  кг.</v>
      </c>
      <c r="P2" s="1"/>
      <c r="Q2" s="1"/>
      <c r="R2" s="1"/>
    </row>
    <row r="3" spans="1:18" ht="12.75">
      <c r="A3" s="124"/>
      <c r="B3" s="133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30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124"/>
      <c r="B4" s="134"/>
      <c r="C4" s="127"/>
      <c r="D4" s="129"/>
      <c r="E4" s="127"/>
      <c r="F4" s="127"/>
      <c r="G4" s="129"/>
      <c r="H4" s="127"/>
      <c r="I4" s="131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24"/>
      <c r="B5" s="111">
        <v>1</v>
      </c>
      <c r="C5" s="112" t="str">
        <f>VLOOKUP(B5,'пр.взв'!B7:E85,2,FALSE)</f>
        <v>КОПЫРИНА Мария Сергеевна</v>
      </c>
      <c r="D5" s="125" t="str">
        <f>VLOOKUP(B5,'пр.взв'!B7:F85,3,FALSE)</f>
        <v>02.04.1997, КМС</v>
      </c>
      <c r="E5" s="125" t="str">
        <f>VLOOKUP(B5,'пр.взв'!B5:G85,4,FALSE)</f>
        <v>УФО, Свердловская, Екатеринбург</v>
      </c>
      <c r="F5" s="108"/>
      <c r="G5" s="108"/>
      <c r="H5" s="109"/>
      <c r="I5" s="110"/>
      <c r="K5" s="111">
        <v>1</v>
      </c>
      <c r="L5" s="112" t="str">
        <f>VLOOKUP(K5,'пр.взв'!B7:E86,2,FALSE)</f>
        <v>КОПЫРИНА Мария Сергеевна</v>
      </c>
      <c r="M5" s="112" t="str">
        <f>VLOOKUP(K5,'пр.взв'!B7:G86,3,FALSE)</f>
        <v>02.04.1997, КМС</v>
      </c>
      <c r="N5" s="112" t="str">
        <f>VLOOKUP(K5,'пр.взв'!B7:G86,4,FALSE)</f>
        <v>УФО, Свердловская, Екатеринбург</v>
      </c>
      <c r="O5" s="108"/>
      <c r="P5" s="108"/>
      <c r="Q5" s="109"/>
      <c r="R5" s="110"/>
    </row>
    <row r="6" spans="1:18" ht="12.75">
      <c r="A6" s="124"/>
      <c r="B6" s="102"/>
      <c r="C6" s="106"/>
      <c r="D6" s="122"/>
      <c r="E6" s="122"/>
      <c r="F6" s="96"/>
      <c r="G6" s="96"/>
      <c r="H6" s="98"/>
      <c r="I6" s="100"/>
      <c r="K6" s="102"/>
      <c r="L6" s="106"/>
      <c r="M6" s="106"/>
      <c r="N6" s="106"/>
      <c r="O6" s="96"/>
      <c r="P6" s="96"/>
      <c r="Q6" s="98"/>
      <c r="R6" s="100"/>
    </row>
    <row r="7" spans="1:18" ht="12.75">
      <c r="A7" s="124"/>
      <c r="B7" s="102">
        <v>4</v>
      </c>
      <c r="C7" s="104" t="str">
        <f>VLOOKUP(B7,'пр.взв'!B7:G86,2,FALSE)</f>
        <v>ЗИМАРИНА Дарья Антоновна</v>
      </c>
      <c r="D7" s="122" t="str">
        <f>VLOOKUP(B7,'пр.взв'!B7:G86,3,FALSE)</f>
        <v>26.12.1998, 1ю</v>
      </c>
      <c r="E7" s="122" t="str">
        <f>VLOOKUP(B7,'пр.взв'!B7:G86,4,FALSE)</f>
        <v>ПФО, Саратовская обл., Саратов, Пр.</v>
      </c>
      <c r="F7" s="96"/>
      <c r="G7" s="96"/>
      <c r="H7" s="98"/>
      <c r="I7" s="100"/>
      <c r="K7" s="102">
        <v>3</v>
      </c>
      <c r="L7" s="104" t="str">
        <f>VLOOKUP(K7,'пр.взв'!B7:E86,2,FALSE)</f>
        <v>СОЛОМЕННИКОВА Яна Федоровна</v>
      </c>
      <c r="M7" s="104" t="str">
        <f>VLOOKUP(K7,'пр.взв'!B7:G88,3,FALSE)</f>
        <v>25.07.1997, 1р</v>
      </c>
      <c r="N7" s="104" t="str">
        <f>VLOOKUP(K7,'пр.взв'!B7:G88,4,FALSE)</f>
        <v>Ставропольский, Зеленлнумск, МО</v>
      </c>
      <c r="O7" s="96"/>
      <c r="P7" s="96"/>
      <c r="Q7" s="98"/>
      <c r="R7" s="100"/>
    </row>
    <row r="8" spans="1:18" ht="13.5" thickBot="1">
      <c r="A8" s="124"/>
      <c r="B8" s="103"/>
      <c r="C8" s="105"/>
      <c r="D8" s="123"/>
      <c r="E8" s="123"/>
      <c r="F8" s="97"/>
      <c r="G8" s="97"/>
      <c r="H8" s="99"/>
      <c r="I8" s="101"/>
      <c r="K8" s="103"/>
      <c r="L8" s="106"/>
      <c r="M8" s="106"/>
      <c r="N8" s="106"/>
      <c r="O8" s="97"/>
      <c r="P8" s="97"/>
      <c r="Q8" s="99"/>
      <c r="R8" s="101"/>
    </row>
    <row r="9" spans="1:18" ht="12.75">
      <c r="A9" s="124"/>
      <c r="B9" s="111">
        <v>6</v>
      </c>
      <c r="C9" s="112" t="str">
        <f>VLOOKUP(B9,'пр.взв'!B7:E876,2,FALSE)</f>
        <v>ФЕСЕНКО Этери Азоровна</v>
      </c>
      <c r="D9" s="125" t="str">
        <f>VLOOKUP(B9,'пр.взв'!B7:F89,3,FALSE)</f>
        <v>16.11.1997, 1р</v>
      </c>
      <c r="E9" s="125" t="str">
        <f>VLOOKUP(B9,'пр.взв'!B7:G89,4,FALSE)</f>
        <v>ЮФО, Краснодарский, Армавир, Д</v>
      </c>
      <c r="F9" s="108"/>
      <c r="G9" s="108"/>
      <c r="H9" s="109"/>
      <c r="I9" s="110"/>
      <c r="K9" s="111">
        <v>2</v>
      </c>
      <c r="L9" s="112" t="str">
        <f>VLOOKUP(K9,'пр.взв'!B7:E86,2,FALSE)</f>
        <v>БЕЛЯЕВА Анжелика Николаевна </v>
      </c>
      <c r="M9" s="112" t="str">
        <f>VLOOKUP(K9,'пр.взв'!B7:G90,3,FALSE)</f>
        <v>18.04.1997, 1р</v>
      </c>
      <c r="N9" s="112" t="str">
        <f>VLOOKUP(K9,'пр.взв'!B7:G90,4,FALSE)</f>
        <v>СЗФО, С.Петербург, МО</v>
      </c>
      <c r="O9" s="108"/>
      <c r="P9" s="108"/>
      <c r="Q9" s="109"/>
      <c r="R9" s="110"/>
    </row>
    <row r="10" spans="1:18" ht="12.75">
      <c r="A10" s="124"/>
      <c r="B10" s="102"/>
      <c r="C10" s="106"/>
      <c r="D10" s="122"/>
      <c r="E10" s="122"/>
      <c r="F10" s="96"/>
      <c r="G10" s="96"/>
      <c r="H10" s="98"/>
      <c r="I10" s="100"/>
      <c r="K10" s="102"/>
      <c r="L10" s="106"/>
      <c r="M10" s="106"/>
      <c r="N10" s="106"/>
      <c r="O10" s="96"/>
      <c r="P10" s="96"/>
      <c r="Q10" s="98"/>
      <c r="R10" s="100"/>
    </row>
    <row r="11" spans="1:18" ht="12.75">
      <c r="A11" s="124"/>
      <c r="B11" s="102">
        <v>7</v>
      </c>
      <c r="C11" s="104" t="str">
        <f>VLOOKUP(B11,'пр.взв'!B7:E86,2,FALSE)</f>
        <v>БАТУРИНА Татьяна Андреевна </v>
      </c>
      <c r="D11" s="122" t="str">
        <f>VLOOKUP(B11,'пр.взв'!B7:G90,3,FALSE)</f>
        <v>24.09.1997, 1р</v>
      </c>
      <c r="E11" s="122" t="str">
        <f>VLOOKUP(B11,'пр.взв'!B7:G90,4,FALSE)</f>
        <v>СФО, Красноярский, Сосновоборск, МО</v>
      </c>
      <c r="F11" s="96"/>
      <c r="G11" s="96"/>
      <c r="H11" s="98"/>
      <c r="I11" s="100"/>
      <c r="K11" s="102">
        <v>4</v>
      </c>
      <c r="L11" s="104" t="str">
        <f>VLOOKUP(K11,'пр.взв'!B7:E86,2,FALSE)</f>
        <v>ЗИМАРИНА Дарья Антоновна</v>
      </c>
      <c r="M11" s="104" t="str">
        <f>VLOOKUP(K11,'пр.взв'!B7:G92,3,FALSE)</f>
        <v>26.12.1998, 1ю</v>
      </c>
      <c r="N11" s="104" t="str">
        <f>VLOOKUP(K11,'пр.взв'!B7:G92,4,FALSE)</f>
        <v>ПФО, Саратовская обл., Саратов, Пр.</v>
      </c>
      <c r="O11" s="96"/>
      <c r="P11" s="96"/>
      <c r="Q11" s="98"/>
      <c r="R11" s="100"/>
    </row>
    <row r="12" spans="1:18" ht="13.5" thickBot="1">
      <c r="A12" s="124"/>
      <c r="B12" s="103"/>
      <c r="C12" s="105"/>
      <c r="D12" s="123"/>
      <c r="E12" s="123"/>
      <c r="F12" s="97"/>
      <c r="G12" s="97"/>
      <c r="H12" s="99"/>
      <c r="I12" s="101"/>
      <c r="K12" s="103"/>
      <c r="L12" s="106"/>
      <c r="M12" s="106"/>
      <c r="N12" s="106"/>
      <c r="O12" s="97"/>
      <c r="P12" s="97"/>
      <c r="Q12" s="99"/>
      <c r="R12" s="101"/>
    </row>
    <row r="13" spans="1:18" ht="12.75">
      <c r="A13" s="124"/>
      <c r="B13" s="111">
        <v>5</v>
      </c>
      <c r="C13" s="112" t="str">
        <f>VLOOKUP(B13,'пр.взв'!B7:E86,2,FALSE)</f>
        <v>ШРАЙБЕР Мария Андреевна</v>
      </c>
      <c r="D13" s="125" t="str">
        <f>VLOOKUP(B13,'пр.взв'!B5:F93,3,FALSE)</f>
        <v>07.04.1997, кмс</v>
      </c>
      <c r="E13" s="125" t="str">
        <f>VLOOKUP(B13,'пр.взв'!B3:G93,4,FALSE)</f>
        <v>ДВФО, Приморский, Владивосток, МО</v>
      </c>
      <c r="F13" s="108" t="s">
        <v>117</v>
      </c>
      <c r="G13" s="108"/>
      <c r="H13" s="109"/>
      <c r="I13" s="110"/>
      <c r="K13" s="111">
        <v>5</v>
      </c>
      <c r="L13" s="112" t="str">
        <f>VLOOKUP(K13,'пр.взв'!B7:E86,2,FALSE)</f>
        <v>ШРАЙБЕР Мария Андреевна</v>
      </c>
      <c r="M13" s="112" t="str">
        <f>VLOOKUP(K13,'пр.взв'!B5:G94,3,FALSE)</f>
        <v>07.04.1997, кмс</v>
      </c>
      <c r="N13" s="112" t="str">
        <f>VLOOKUP(K13,'пр.взв'!B5:G94,4,FALSE)</f>
        <v>ДВФО, Приморский, Владивосток, МО</v>
      </c>
      <c r="O13" s="108"/>
      <c r="P13" s="108"/>
      <c r="Q13" s="109"/>
      <c r="R13" s="110"/>
    </row>
    <row r="14" spans="1:18" ht="12.75">
      <c r="A14" s="124"/>
      <c r="B14" s="102"/>
      <c r="C14" s="106"/>
      <c r="D14" s="122"/>
      <c r="E14" s="122"/>
      <c r="F14" s="96"/>
      <c r="G14" s="96"/>
      <c r="H14" s="98"/>
      <c r="I14" s="100"/>
      <c r="K14" s="102"/>
      <c r="L14" s="106"/>
      <c r="M14" s="106"/>
      <c r="N14" s="106"/>
      <c r="O14" s="96"/>
      <c r="P14" s="96"/>
      <c r="Q14" s="98"/>
      <c r="R14" s="100"/>
    </row>
    <row r="15" spans="1:18" ht="12.75">
      <c r="A15" s="124"/>
      <c r="B15" s="102"/>
      <c r="C15" s="104" t="e">
        <f>VLOOKUP(B15,'пр.взв'!B7:E86,2,FALSE)</f>
        <v>#N/A</v>
      </c>
      <c r="D15" s="122" t="e">
        <f>VLOOKUP(B15,'пр.взв'!B5:G94,3,FALSE)</f>
        <v>#N/A</v>
      </c>
      <c r="E15" s="122" t="e">
        <f>VLOOKUP(B15,'пр.взв'!B5:G94,4,FALSE)</f>
        <v>#N/A</v>
      </c>
      <c r="F15" s="96"/>
      <c r="G15" s="96"/>
      <c r="H15" s="98"/>
      <c r="I15" s="100"/>
      <c r="K15" s="102">
        <v>7</v>
      </c>
      <c r="L15" s="104" t="str">
        <f>VLOOKUP(K15,'пр.взв'!B7:E86,2,FALSE)</f>
        <v>БАТУРИНА Татьяна Андреевна </v>
      </c>
      <c r="M15" s="104" t="str">
        <f>VLOOKUP(K15,'пр.взв'!B5:G96,3,FALSE)</f>
        <v>24.09.1997, 1р</v>
      </c>
      <c r="N15" s="104" t="str">
        <f>VLOOKUP(K15,'пр.взв'!B5:G96,4,FALSE)</f>
        <v>СФО, Красноярский, Сосновоборск, МО</v>
      </c>
      <c r="O15" s="96"/>
      <c r="P15" s="96"/>
      <c r="Q15" s="98"/>
      <c r="R15" s="100"/>
    </row>
    <row r="16" spans="1:18" ht="13.5" thickBot="1">
      <c r="A16" s="124"/>
      <c r="B16" s="103"/>
      <c r="C16" s="105"/>
      <c r="D16" s="123"/>
      <c r="E16" s="123"/>
      <c r="F16" s="97"/>
      <c r="G16" s="97"/>
      <c r="H16" s="99"/>
      <c r="I16" s="101"/>
      <c r="K16" s="103"/>
      <c r="L16" s="106"/>
      <c r="M16" s="106"/>
      <c r="N16" s="106"/>
      <c r="O16" s="97"/>
      <c r="P16" s="97"/>
      <c r="Q16" s="99"/>
      <c r="R16" s="101"/>
    </row>
    <row r="17" spans="1:18" ht="12.75">
      <c r="A17" s="124"/>
      <c r="B17" s="111">
        <v>7</v>
      </c>
      <c r="C17" s="112" t="str">
        <f>VLOOKUP(B17,'пр.взв'!B7:E86,2,FALSE)</f>
        <v>БАТУРИНА Татьяна Андреевна </v>
      </c>
      <c r="D17" s="125" t="str">
        <f>VLOOKUP(B17,'пр.взв'!B7:F97,3,FALSE)</f>
        <v>24.09.1997, 1р</v>
      </c>
      <c r="E17" s="125" t="str">
        <f>VLOOKUP(B17,'пр.взв'!B7:G97,4,FALSE)</f>
        <v>СФО, Красноярский, Сосновоборск, МО</v>
      </c>
      <c r="F17" s="108"/>
      <c r="G17" s="108"/>
      <c r="H17" s="109"/>
      <c r="I17" s="110"/>
      <c r="K17" s="111">
        <v>6</v>
      </c>
      <c r="L17" s="112" t="str">
        <f>VLOOKUP(K17,'пр.взв'!B7:E86,2,FALSE)</f>
        <v>ФЕСЕНКО Этери Азоровна</v>
      </c>
      <c r="M17" s="112" t="str">
        <f>VLOOKUP(K17,'пр.взв'!B7:G98,3,FALSE)</f>
        <v>16.11.1997, 1р</v>
      </c>
      <c r="N17" s="112" t="str">
        <f>VLOOKUP(K17,'пр.взв'!B7:G98,4,FALSE)</f>
        <v>ЮФО, Краснодарский, Армавир, Д</v>
      </c>
      <c r="O17" s="108"/>
      <c r="P17" s="108"/>
      <c r="Q17" s="109"/>
      <c r="R17" s="110"/>
    </row>
    <row r="18" spans="1:18" ht="12.75">
      <c r="A18" s="124"/>
      <c r="B18" s="102"/>
      <c r="C18" s="106"/>
      <c r="D18" s="122"/>
      <c r="E18" s="122"/>
      <c r="F18" s="96"/>
      <c r="G18" s="96"/>
      <c r="H18" s="98"/>
      <c r="I18" s="100"/>
      <c r="K18" s="102"/>
      <c r="L18" s="106"/>
      <c r="M18" s="106"/>
      <c r="N18" s="106"/>
      <c r="O18" s="96"/>
      <c r="P18" s="96"/>
      <c r="Q18" s="98"/>
      <c r="R18" s="100"/>
    </row>
    <row r="19" spans="1:18" ht="12.75">
      <c r="A19" s="124"/>
      <c r="B19" s="102">
        <v>8</v>
      </c>
      <c r="C19" s="104" t="str">
        <f>VLOOKUP(B19,'пр.взв'!B7:E86,2,FALSE)</f>
        <v>СЕДОВА Екатерина Владимировна </v>
      </c>
      <c r="D19" s="122" t="str">
        <f>VLOOKUP(B19,'пр.взв'!B7:G98,3,FALSE)</f>
        <v>09.03.1997, 1р</v>
      </c>
      <c r="E19" s="122" t="str">
        <f>VLOOKUP(B19,'пр.взв'!B7:G98,4,FALSE)</f>
        <v>ЦФО, Москва, МО </v>
      </c>
      <c r="F19" s="96"/>
      <c r="G19" s="96"/>
      <c r="H19" s="98"/>
      <c r="I19" s="100"/>
      <c r="K19" s="102">
        <v>8</v>
      </c>
      <c r="L19" s="104" t="str">
        <f>VLOOKUP(K19,'пр.взв'!B7:E86,2,FALSE)</f>
        <v>СЕДОВА Екатерина Владимировна </v>
      </c>
      <c r="M19" s="104" t="str">
        <f>VLOOKUP(K19,'пр.взв'!B7:G100,3,FALSE)</f>
        <v>09.03.1997, 1р</v>
      </c>
      <c r="N19" s="104" t="str">
        <f>VLOOKUP(K19,'пр.взв'!B7:G100,4,FALSE)</f>
        <v>ЦФО, Москва, МО </v>
      </c>
      <c r="O19" s="96"/>
      <c r="P19" s="96"/>
      <c r="Q19" s="98"/>
      <c r="R19" s="100"/>
    </row>
    <row r="20" spans="1:18" ht="13.5" thickBot="1">
      <c r="A20" s="124"/>
      <c r="B20" s="103"/>
      <c r="C20" s="105"/>
      <c r="D20" s="123"/>
      <c r="E20" s="123"/>
      <c r="F20" s="97"/>
      <c r="G20" s="97"/>
      <c r="H20" s="99"/>
      <c r="I20" s="101"/>
      <c r="K20" s="103"/>
      <c r="L20" s="106"/>
      <c r="M20" s="106"/>
      <c r="N20" s="106"/>
      <c r="O20" s="97"/>
      <c r="P20" s="97"/>
      <c r="Q20" s="99"/>
      <c r="R20" s="101"/>
    </row>
    <row r="21" spans="1:18" ht="12.75">
      <c r="A21" s="124"/>
      <c r="B21" s="111"/>
      <c r="C21" s="112" t="e">
        <f>VLOOKUP(B21,'пр.взв'!B7:E86,2,FALSE)</f>
        <v>#N/A</v>
      </c>
      <c r="D21" s="125" t="e">
        <f>VLOOKUP(B21,'пр.взв'!B3:F101,3,FALSE)</f>
        <v>#N/A</v>
      </c>
      <c r="E21" s="125" t="e">
        <f>VLOOKUP(B21,'пр.взв'!B2:G101,4,FALSE)</f>
        <v>#N/A</v>
      </c>
      <c r="F21" s="108"/>
      <c r="G21" s="108"/>
      <c r="H21" s="109"/>
      <c r="I21" s="110"/>
      <c r="K21" s="111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08"/>
      <c r="P21" s="108"/>
      <c r="Q21" s="109"/>
      <c r="R21" s="110"/>
    </row>
    <row r="22" spans="1:18" ht="12.75">
      <c r="A22" s="124"/>
      <c r="B22" s="102"/>
      <c r="C22" s="106"/>
      <c r="D22" s="122"/>
      <c r="E22" s="122"/>
      <c r="F22" s="96"/>
      <c r="G22" s="96"/>
      <c r="H22" s="98"/>
      <c r="I22" s="100"/>
      <c r="K22" s="102"/>
      <c r="L22" s="106"/>
      <c r="M22" s="106"/>
      <c r="N22" s="106"/>
      <c r="O22" s="96"/>
      <c r="P22" s="96"/>
      <c r="Q22" s="98"/>
      <c r="R22" s="100"/>
    </row>
    <row r="23" spans="1:18" ht="12.75">
      <c r="A23" s="124"/>
      <c r="B23" s="102"/>
      <c r="C23" s="104" t="e">
        <f>VLOOKUP(B23,'пр.взв'!B7:E86,2,FALSE)</f>
        <v>#N/A</v>
      </c>
      <c r="D23" s="122" t="e">
        <f>VLOOKUP(B23,'пр.взв'!B3:G102,3,FALSE)</f>
        <v>#N/A</v>
      </c>
      <c r="E23" s="122" t="e">
        <f>VLOOKUP(B23,'пр.взв'!B2:G102,4,FALSE)</f>
        <v>#N/A</v>
      </c>
      <c r="F23" s="96"/>
      <c r="G23" s="96"/>
      <c r="H23" s="98"/>
      <c r="I23" s="100"/>
      <c r="K23" s="102"/>
      <c r="L23" s="104" t="e">
        <f>VLOOKUP(K23,'пр.взв'!B6:E90,2,FALSE)</f>
        <v>#N/A</v>
      </c>
      <c r="M23" s="104" t="e">
        <f>VLOOKUP(K23,'пр.взв'!B3:G104,3,FALSE)</f>
        <v>#N/A</v>
      </c>
      <c r="N23" s="104" t="e">
        <f>VLOOKUP(K23,'пр.взв'!B3:G104,4,FALSE)</f>
        <v>#N/A</v>
      </c>
      <c r="O23" s="96"/>
      <c r="P23" s="96"/>
      <c r="Q23" s="98"/>
      <c r="R23" s="100"/>
    </row>
    <row r="24" spans="1:18" ht="13.5" thickBot="1">
      <c r="A24" s="124"/>
      <c r="B24" s="103"/>
      <c r="C24" s="105"/>
      <c r="D24" s="123"/>
      <c r="E24" s="123"/>
      <c r="F24" s="97"/>
      <c r="G24" s="97"/>
      <c r="H24" s="99"/>
      <c r="I24" s="101"/>
      <c r="K24" s="103"/>
      <c r="L24" s="106"/>
      <c r="M24" s="106"/>
      <c r="N24" s="106"/>
      <c r="O24" s="97"/>
      <c r="P24" s="97"/>
      <c r="Q24" s="99"/>
      <c r="R24" s="101"/>
    </row>
    <row r="25" spans="1:18" ht="12.75">
      <c r="A25" s="124"/>
      <c r="B25" s="111"/>
      <c r="C25" s="112" t="e">
        <f>VLOOKUP(B25,'пр.взв'!B7:E86,2,FALSE)</f>
        <v>#N/A</v>
      </c>
      <c r="D25" s="125" t="e">
        <f>VLOOKUP(B25,'пр.взв'!B7:F105,3,FALSE)</f>
        <v>#N/A</v>
      </c>
      <c r="E25" s="125" t="e">
        <f>VLOOKUP(B25,'пр.взв'!B2:G105,4,FALSE)</f>
        <v>#N/A</v>
      </c>
      <c r="F25" s="108"/>
      <c r="G25" s="108"/>
      <c r="H25" s="109"/>
      <c r="I25" s="110"/>
      <c r="K25" s="111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08"/>
      <c r="P25" s="108"/>
      <c r="Q25" s="109"/>
      <c r="R25" s="110"/>
    </row>
    <row r="26" spans="1:18" ht="12.75">
      <c r="A26" s="124"/>
      <c r="B26" s="102"/>
      <c r="C26" s="106"/>
      <c r="D26" s="122"/>
      <c r="E26" s="122"/>
      <c r="F26" s="96"/>
      <c r="G26" s="96"/>
      <c r="H26" s="98"/>
      <c r="I26" s="100"/>
      <c r="K26" s="102"/>
      <c r="L26" s="106"/>
      <c r="M26" s="106"/>
      <c r="N26" s="106"/>
      <c r="O26" s="96"/>
      <c r="P26" s="96"/>
      <c r="Q26" s="98"/>
      <c r="R26" s="100"/>
    </row>
    <row r="27" spans="1:18" ht="12.75">
      <c r="A27" s="124"/>
      <c r="B27" s="102"/>
      <c r="C27" s="104" t="e">
        <f>VLOOKUP(B27,'пр.взв'!B7:E86,2,FALSE)</f>
        <v>#N/A</v>
      </c>
      <c r="D27" s="122" t="e">
        <f>VLOOKUP(B27,'пр.взв'!B7:G106,3,FALSE)</f>
        <v>#N/A</v>
      </c>
      <c r="E27" s="122" t="e">
        <f>VLOOKUP(B27,'пр.взв'!B2:G106,4,FALSE)</f>
        <v>#N/A</v>
      </c>
      <c r="F27" s="96"/>
      <c r="G27" s="96"/>
      <c r="H27" s="98"/>
      <c r="I27" s="100"/>
      <c r="K27" s="102"/>
      <c r="L27" s="104" t="e">
        <f>VLOOKUP(K27,'пр.взв'!B7:E86,2,FALSE)</f>
        <v>#N/A</v>
      </c>
      <c r="M27" s="104" t="e">
        <f>VLOOKUP(K27,'пр.взв'!B2:G108,3,FALSE)</f>
        <v>#N/A</v>
      </c>
      <c r="N27" s="104" t="e">
        <f>VLOOKUP(K27,'пр.взв'!B7:G108,4,FALSE)</f>
        <v>#N/A</v>
      </c>
      <c r="O27" s="96"/>
      <c r="P27" s="96"/>
      <c r="Q27" s="98"/>
      <c r="R27" s="100"/>
    </row>
    <row r="28" spans="1:18" ht="13.5" thickBot="1">
      <c r="A28" s="124"/>
      <c r="B28" s="103"/>
      <c r="C28" s="105"/>
      <c r="D28" s="123"/>
      <c r="E28" s="123"/>
      <c r="F28" s="97"/>
      <c r="G28" s="97"/>
      <c r="H28" s="99"/>
      <c r="I28" s="101"/>
      <c r="K28" s="103"/>
      <c r="L28" s="106"/>
      <c r="M28" s="106"/>
      <c r="N28" s="106"/>
      <c r="O28" s="97"/>
      <c r="P28" s="97"/>
      <c r="Q28" s="99"/>
      <c r="R28" s="101"/>
    </row>
    <row r="29" spans="1:18" ht="12.75">
      <c r="A29" s="124"/>
      <c r="B29" s="111"/>
      <c r="C29" s="112" t="e">
        <f>VLOOKUP(B29,'пр.взв'!B7:E86,2,FALSE)</f>
        <v>#N/A</v>
      </c>
      <c r="D29" s="125" t="e">
        <f>VLOOKUP(B29,'пр.взв'!B3:F109,3,FALSE)</f>
        <v>#N/A</v>
      </c>
      <c r="E29" s="125" t="e">
        <f>VLOOKUP(B29,'пр.взв'!B2:G109,4,FALSE)</f>
        <v>#N/A</v>
      </c>
      <c r="F29" s="108"/>
      <c r="G29" s="108"/>
      <c r="H29" s="109"/>
      <c r="I29" s="110"/>
      <c r="K29" s="111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08"/>
      <c r="P29" s="108"/>
      <c r="Q29" s="109"/>
      <c r="R29" s="110"/>
    </row>
    <row r="30" spans="1:18" ht="12.75">
      <c r="A30" s="124"/>
      <c r="B30" s="102"/>
      <c r="C30" s="106"/>
      <c r="D30" s="122"/>
      <c r="E30" s="122"/>
      <c r="F30" s="96"/>
      <c r="G30" s="96"/>
      <c r="H30" s="98"/>
      <c r="I30" s="100"/>
      <c r="K30" s="102"/>
      <c r="L30" s="106"/>
      <c r="M30" s="106"/>
      <c r="N30" s="106"/>
      <c r="O30" s="96"/>
      <c r="P30" s="96"/>
      <c r="Q30" s="98"/>
      <c r="R30" s="100"/>
    </row>
    <row r="31" spans="1:18" ht="12.75">
      <c r="A31" s="124"/>
      <c r="B31" s="102"/>
      <c r="C31" s="104" t="e">
        <f>VLOOKUP(B31,'пр.взв'!B7:E86,2,FALSE)</f>
        <v>#N/A</v>
      </c>
      <c r="D31" s="122" t="e">
        <f>VLOOKUP(B31,'пр.взв'!B3:G110,3,FALSE)</f>
        <v>#N/A</v>
      </c>
      <c r="E31" s="122" t="e">
        <f>VLOOKUP(B31,'пр.взв'!B3:G110,4,FALSE)</f>
        <v>#N/A</v>
      </c>
      <c r="F31" s="96"/>
      <c r="G31" s="96"/>
      <c r="H31" s="98"/>
      <c r="I31" s="100"/>
      <c r="K31" s="102"/>
      <c r="L31" s="104" t="e">
        <f>VLOOKUP(K31,'пр.взв'!B7:E86,2,FALSE)</f>
        <v>#N/A</v>
      </c>
      <c r="M31" s="104" t="e">
        <f>VLOOKUP(K31,'пр.взв'!B3:G112,3,FALSE)</f>
        <v>#N/A</v>
      </c>
      <c r="N31" s="104" t="e">
        <f>VLOOKUP(K31,'пр.взв'!B3:G112,4,FALSE)</f>
        <v>#N/A</v>
      </c>
      <c r="O31" s="96"/>
      <c r="P31" s="96"/>
      <c r="Q31" s="98"/>
      <c r="R31" s="100"/>
    </row>
    <row r="32" spans="1:18" ht="13.5" thickBot="1">
      <c r="A32" s="124"/>
      <c r="B32" s="103"/>
      <c r="C32" s="105"/>
      <c r="D32" s="123"/>
      <c r="E32" s="123"/>
      <c r="F32" s="97"/>
      <c r="G32" s="97"/>
      <c r="H32" s="99"/>
      <c r="I32" s="101"/>
      <c r="K32" s="103"/>
      <c r="L32" s="106"/>
      <c r="M32" s="106"/>
      <c r="N32" s="106"/>
      <c r="O32" s="97"/>
      <c r="P32" s="97"/>
      <c r="Q32" s="99"/>
      <c r="R32" s="101"/>
    </row>
    <row r="33" spans="1:18" ht="12.75">
      <c r="A33" s="124"/>
      <c r="B33" s="111"/>
      <c r="C33" s="112" t="e">
        <f>VLOOKUP(B33,'пр.взв'!B7:E86,2,FALSE)</f>
        <v>#N/A</v>
      </c>
      <c r="D33" s="125" t="e">
        <f>VLOOKUP(B33,'пр.взв'!B5:F113,3,FALSE)</f>
        <v>#N/A</v>
      </c>
      <c r="E33" s="125" t="e">
        <f>VLOOKUP(B33,'пр.взв'!B3:G113,4,FALSE)</f>
        <v>#N/A</v>
      </c>
      <c r="F33" s="108"/>
      <c r="G33" s="108"/>
      <c r="H33" s="109"/>
      <c r="I33" s="110"/>
      <c r="K33" s="111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08"/>
      <c r="P33" s="108"/>
      <c r="Q33" s="109"/>
      <c r="R33" s="110"/>
    </row>
    <row r="34" spans="1:18" ht="12.75">
      <c r="A34" s="124"/>
      <c r="B34" s="102"/>
      <c r="C34" s="106"/>
      <c r="D34" s="122"/>
      <c r="E34" s="122"/>
      <c r="F34" s="96"/>
      <c r="G34" s="96"/>
      <c r="H34" s="98"/>
      <c r="I34" s="100"/>
      <c r="K34" s="102"/>
      <c r="L34" s="106"/>
      <c r="M34" s="106"/>
      <c r="N34" s="106"/>
      <c r="O34" s="96"/>
      <c r="P34" s="96"/>
      <c r="Q34" s="98"/>
      <c r="R34" s="100"/>
    </row>
    <row r="35" spans="1:18" ht="12.75">
      <c r="A35" s="124"/>
      <c r="B35" s="102"/>
      <c r="C35" s="104" t="e">
        <f>VLOOKUP(B35,'пр.взв'!B7:E86,2,FALSE)</f>
        <v>#N/A</v>
      </c>
      <c r="D35" s="122" t="e">
        <f>VLOOKUP(B35,'пр.взв'!B5:G114,3,FALSE)</f>
        <v>#N/A</v>
      </c>
      <c r="E35" s="122" t="e">
        <f>VLOOKUP(B35,'пр.взв'!B3:G114,4,FALSE)</f>
        <v>#N/A</v>
      </c>
      <c r="F35" s="96"/>
      <c r="G35" s="96"/>
      <c r="H35" s="98"/>
      <c r="I35" s="100"/>
      <c r="K35" s="102"/>
      <c r="L35" s="104" t="e">
        <f>VLOOKUP(K35,'пр.взв'!B7:E86,2,FALSE)</f>
        <v>#N/A</v>
      </c>
      <c r="M35" s="104" t="e">
        <f>VLOOKUP(K35,'пр.взв'!B3:G116,3,FALSE)</f>
        <v>#N/A</v>
      </c>
      <c r="N35" s="104" t="e">
        <f>VLOOKUP(K35,'пр.взв'!B3:G116,4,FALSE)</f>
        <v>#N/A</v>
      </c>
      <c r="O35" s="96"/>
      <c r="P35" s="96"/>
      <c r="Q35" s="98"/>
      <c r="R35" s="100"/>
    </row>
    <row r="36" spans="1:18" ht="13.5" thickBot="1">
      <c r="A36" s="124"/>
      <c r="B36" s="103"/>
      <c r="C36" s="105"/>
      <c r="D36" s="123"/>
      <c r="E36" s="123"/>
      <c r="F36" s="97"/>
      <c r="G36" s="97"/>
      <c r="H36" s="99"/>
      <c r="I36" s="101"/>
      <c r="K36" s="103"/>
      <c r="L36" s="106"/>
      <c r="M36" s="106"/>
      <c r="N36" s="106"/>
      <c r="O36" s="97"/>
      <c r="P36" s="97"/>
      <c r="Q36" s="99"/>
      <c r="R36" s="101"/>
    </row>
    <row r="37" spans="1:18" ht="12.75">
      <c r="A37" s="124"/>
      <c r="B37" s="111"/>
      <c r="C37" s="112" t="e">
        <f>VLOOKUP(B37,'пр.взв'!B7:E86,2,FALSE)</f>
        <v>#N/A</v>
      </c>
      <c r="D37" s="125" t="e">
        <f>VLOOKUP(B37,'пр.взв'!B3:F117,3,FALSE)</f>
        <v>#N/A</v>
      </c>
      <c r="E37" s="125" t="e">
        <f>VLOOKUP(B37,'пр.взв'!B7:G117,4,FALSE)</f>
        <v>#N/A</v>
      </c>
      <c r="F37" s="108"/>
      <c r="G37" s="108"/>
      <c r="H37" s="109"/>
      <c r="I37" s="110"/>
      <c r="K37" s="111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08"/>
      <c r="P37" s="108"/>
      <c r="Q37" s="109"/>
      <c r="R37" s="110"/>
    </row>
    <row r="38" spans="1:18" ht="12.75">
      <c r="A38" s="124"/>
      <c r="B38" s="102"/>
      <c r="C38" s="106"/>
      <c r="D38" s="122"/>
      <c r="E38" s="122"/>
      <c r="F38" s="96"/>
      <c r="G38" s="96"/>
      <c r="H38" s="98"/>
      <c r="I38" s="100"/>
      <c r="K38" s="102"/>
      <c r="L38" s="106"/>
      <c r="M38" s="106"/>
      <c r="N38" s="106"/>
      <c r="O38" s="96"/>
      <c r="P38" s="96"/>
      <c r="Q38" s="98"/>
      <c r="R38" s="100"/>
    </row>
    <row r="39" spans="1:18" ht="12.75">
      <c r="A39" s="124"/>
      <c r="B39" s="102"/>
      <c r="C39" s="104" t="e">
        <f>VLOOKUP(B39,'пр.взв'!B7:E86,2,FALSE)</f>
        <v>#N/A</v>
      </c>
      <c r="D39" s="122" t="e">
        <f>VLOOKUP(B39,'пр.взв'!B3:G118,3,FALSE)</f>
        <v>#N/A</v>
      </c>
      <c r="E39" s="122" t="e">
        <f>VLOOKUP(B39,'пр.взв'!B3:G118,4,FALSE)</f>
        <v>#N/A</v>
      </c>
      <c r="F39" s="96"/>
      <c r="G39" s="96"/>
      <c r="H39" s="98"/>
      <c r="I39" s="100"/>
      <c r="K39" s="102"/>
      <c r="L39" s="104" t="e">
        <f>VLOOKUP(K39,'пр.взв'!B7:E86,2,FALSE)</f>
        <v>#N/A</v>
      </c>
      <c r="M39" s="104" t="e">
        <f>VLOOKUP(K39,'пр.взв'!B3:G120,3,FALSE)</f>
        <v>#N/A</v>
      </c>
      <c r="N39" s="104" t="e">
        <f>VLOOKUP(K39,'пр.взв'!B3:G120,4,FALSE)</f>
        <v>#N/A</v>
      </c>
      <c r="O39" s="96"/>
      <c r="P39" s="96"/>
      <c r="Q39" s="98"/>
      <c r="R39" s="100"/>
    </row>
    <row r="40" spans="1:18" ht="13.5" thickBot="1">
      <c r="A40" s="124"/>
      <c r="B40" s="103"/>
      <c r="C40" s="105"/>
      <c r="D40" s="123"/>
      <c r="E40" s="123"/>
      <c r="F40" s="97"/>
      <c r="G40" s="97"/>
      <c r="H40" s="99"/>
      <c r="I40" s="101"/>
      <c r="K40" s="103"/>
      <c r="L40" s="106"/>
      <c r="M40" s="106"/>
      <c r="N40" s="106"/>
      <c r="O40" s="97"/>
      <c r="P40" s="97"/>
      <c r="Q40" s="99"/>
      <c r="R40" s="101"/>
    </row>
    <row r="41" spans="1:18" ht="12.75">
      <c r="A41" s="124"/>
      <c r="B41" s="111"/>
      <c r="C41" s="112" t="e">
        <f>VLOOKUP(B41,'пр.взв'!B7:E86,2,FALSE)</f>
        <v>#N/A</v>
      </c>
      <c r="D41" s="125" t="e">
        <f>VLOOKUP(B41,'пр.взв'!B3:F121,3,FALSE)</f>
        <v>#N/A</v>
      </c>
      <c r="E41" s="125" t="e">
        <f>VLOOKUP(B41,'пр.взв'!B4:G121,4,FALSE)</f>
        <v>#N/A</v>
      </c>
      <c r="F41" s="108"/>
      <c r="G41" s="108"/>
      <c r="H41" s="109"/>
      <c r="I41" s="110"/>
      <c r="K41" s="111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08"/>
      <c r="P41" s="108"/>
      <c r="Q41" s="109"/>
      <c r="R41" s="110"/>
    </row>
    <row r="42" spans="1:18" ht="12.75">
      <c r="A42" s="124"/>
      <c r="B42" s="102"/>
      <c r="C42" s="106"/>
      <c r="D42" s="122"/>
      <c r="E42" s="122"/>
      <c r="F42" s="96"/>
      <c r="G42" s="96"/>
      <c r="H42" s="98"/>
      <c r="I42" s="100"/>
      <c r="K42" s="102"/>
      <c r="L42" s="106"/>
      <c r="M42" s="106"/>
      <c r="N42" s="106"/>
      <c r="O42" s="96"/>
      <c r="P42" s="96"/>
      <c r="Q42" s="98"/>
      <c r="R42" s="100"/>
    </row>
    <row r="43" spans="1:18" ht="12.75">
      <c r="A43" s="124"/>
      <c r="B43" s="102"/>
      <c r="C43" s="104" t="e">
        <f>VLOOKUP(B43,'пр.взв'!B7:E86,2,FALSE)</f>
        <v>#N/A</v>
      </c>
      <c r="D43" s="122" t="e">
        <f>VLOOKUP(B43,'пр.взв'!B3:G122,3,FALSE)</f>
        <v>#N/A</v>
      </c>
      <c r="E43" s="122" t="e">
        <f>VLOOKUP(B43,'пр.взв'!B4:G122,4,FALSE)</f>
        <v>#N/A</v>
      </c>
      <c r="F43" s="96"/>
      <c r="G43" s="96"/>
      <c r="H43" s="98"/>
      <c r="I43" s="100"/>
      <c r="K43" s="102"/>
      <c r="L43" s="104" t="e">
        <f>VLOOKUP(K43,'пр.взв'!B7:F86,2,FALSE)</f>
        <v>#N/A</v>
      </c>
      <c r="M43" s="104" t="e">
        <f>VLOOKUP(K43,'пр.взв'!B4:G124,3,FALSE)</f>
        <v>#N/A</v>
      </c>
      <c r="N43" s="104" t="e">
        <f>VLOOKUP(K43,'пр.взв'!B4:G124,4,FALSE)</f>
        <v>#N/A</v>
      </c>
      <c r="O43" s="96"/>
      <c r="P43" s="96"/>
      <c r="Q43" s="98"/>
      <c r="R43" s="100"/>
    </row>
    <row r="44" spans="1:18" ht="13.5" thickBot="1">
      <c r="A44" s="124"/>
      <c r="B44" s="103"/>
      <c r="C44" s="105"/>
      <c r="D44" s="123"/>
      <c r="E44" s="123"/>
      <c r="F44" s="97"/>
      <c r="G44" s="97"/>
      <c r="H44" s="99"/>
      <c r="I44" s="101"/>
      <c r="K44" s="103"/>
      <c r="L44" s="106"/>
      <c r="M44" s="106"/>
      <c r="N44" s="106"/>
      <c r="O44" s="97"/>
      <c r="P44" s="97"/>
      <c r="Q44" s="99"/>
      <c r="R44" s="101"/>
    </row>
    <row r="45" spans="1:18" ht="12.75">
      <c r="A45" s="124"/>
      <c r="B45" s="111"/>
      <c r="C45" s="112" t="e">
        <f>VLOOKUP(B45,'пр.взв'!B7:E86,2,FALSE)</f>
        <v>#N/A</v>
      </c>
      <c r="D45" s="125" t="e">
        <f>VLOOKUP(B45,'пр.взв'!B7:F125,3,FALSE)</f>
        <v>#N/A</v>
      </c>
      <c r="E45" s="125" t="e">
        <f>VLOOKUP(B45,'пр.взв'!B4:G125,4,FALSE)</f>
        <v>#N/A</v>
      </c>
      <c r="F45" s="108"/>
      <c r="G45" s="108"/>
      <c r="H45" s="109"/>
      <c r="I45" s="110"/>
      <c r="K45" s="111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08"/>
      <c r="P45" s="108"/>
      <c r="Q45" s="109"/>
      <c r="R45" s="110"/>
    </row>
    <row r="46" spans="1:18" ht="12.75">
      <c r="A46" s="124"/>
      <c r="B46" s="102"/>
      <c r="C46" s="106"/>
      <c r="D46" s="122"/>
      <c r="E46" s="122"/>
      <c r="F46" s="96"/>
      <c r="G46" s="96"/>
      <c r="H46" s="98"/>
      <c r="I46" s="100"/>
      <c r="K46" s="102"/>
      <c r="L46" s="106"/>
      <c r="M46" s="106"/>
      <c r="N46" s="106"/>
      <c r="O46" s="96"/>
      <c r="P46" s="96"/>
      <c r="Q46" s="98"/>
      <c r="R46" s="100"/>
    </row>
    <row r="47" spans="1:18" ht="12.75">
      <c r="A47" s="124"/>
      <c r="B47" s="102"/>
      <c r="C47" s="104" t="e">
        <f>VLOOKUP(B47,'пр.взв'!B7:E86,2,FALSE)</f>
        <v>#N/A</v>
      </c>
      <c r="D47" s="122" t="e">
        <f>VLOOKUP(B47,'пр.взв'!B7:G126,3,FALSE)</f>
        <v>#N/A</v>
      </c>
      <c r="E47" s="122" t="e">
        <f>VLOOKUP(B47,'пр.взв'!B4:G126,4,FALSE)</f>
        <v>#N/A</v>
      </c>
      <c r="F47" s="96"/>
      <c r="G47" s="96"/>
      <c r="H47" s="98"/>
      <c r="I47" s="100"/>
      <c r="K47" s="102"/>
      <c r="L47" s="104" t="e">
        <f>VLOOKUP(K47,'пр.взв'!B7:E86,2,FALSE)</f>
        <v>#N/A</v>
      </c>
      <c r="M47" s="104" t="e">
        <f>VLOOKUP(K47,'пр.взв'!B4:G128,3,FALSE)</f>
        <v>#N/A</v>
      </c>
      <c r="N47" s="104" t="e">
        <f>VLOOKUP(K47,'пр.взв'!B4:G128,4,FALSE)</f>
        <v>#N/A</v>
      </c>
      <c r="O47" s="96"/>
      <c r="P47" s="96"/>
      <c r="Q47" s="98"/>
      <c r="R47" s="100"/>
    </row>
    <row r="48" spans="1:18" ht="13.5" thickBot="1">
      <c r="A48" s="124"/>
      <c r="B48" s="103"/>
      <c r="C48" s="105"/>
      <c r="D48" s="123"/>
      <c r="E48" s="123"/>
      <c r="F48" s="97"/>
      <c r="G48" s="97"/>
      <c r="H48" s="99"/>
      <c r="I48" s="101"/>
      <c r="K48" s="103"/>
      <c r="L48" s="106"/>
      <c r="M48" s="106"/>
      <c r="N48" s="106"/>
      <c r="O48" s="97"/>
      <c r="P48" s="97"/>
      <c r="Q48" s="99"/>
      <c r="R48" s="101"/>
    </row>
    <row r="49" spans="1:18" ht="12.75">
      <c r="A49" s="124"/>
      <c r="B49" s="111"/>
      <c r="C49" s="112" t="e">
        <f>VLOOKUP(B49,'пр.взв'!B3:E86,2,FALSE)</f>
        <v>#N/A</v>
      </c>
      <c r="D49" s="125" t="e">
        <f>VLOOKUP(B49,'пр.взв'!B5:F129,3,FALSE)</f>
        <v>#N/A</v>
      </c>
      <c r="E49" s="125" t="e">
        <f>VLOOKUP(B49,'пр.взв'!B4:G129,4,FALSE)</f>
        <v>#N/A</v>
      </c>
      <c r="F49" s="108"/>
      <c r="G49" s="108"/>
      <c r="H49" s="109"/>
      <c r="I49" s="110"/>
      <c r="K49" s="111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08"/>
      <c r="P49" s="108"/>
      <c r="Q49" s="109"/>
      <c r="R49" s="110"/>
    </row>
    <row r="50" spans="1:18" ht="12.75">
      <c r="A50" s="124"/>
      <c r="B50" s="102"/>
      <c r="C50" s="106"/>
      <c r="D50" s="122"/>
      <c r="E50" s="122"/>
      <c r="F50" s="96"/>
      <c r="G50" s="96"/>
      <c r="H50" s="98"/>
      <c r="I50" s="100"/>
      <c r="K50" s="102"/>
      <c r="L50" s="106"/>
      <c r="M50" s="106"/>
      <c r="N50" s="106"/>
      <c r="O50" s="96"/>
      <c r="P50" s="96"/>
      <c r="Q50" s="98"/>
      <c r="R50" s="100"/>
    </row>
    <row r="51" spans="1:18" ht="12.75">
      <c r="A51" s="124"/>
      <c r="B51" s="102"/>
      <c r="C51" s="104" t="e">
        <f>VLOOKUP(B51,'пр.взв'!B7:E86,2,FALSE)</f>
        <v>#N/A</v>
      </c>
      <c r="D51" s="122" t="e">
        <f>VLOOKUP(B51,'пр.взв'!B5:G130,3,FALSE)</f>
        <v>#N/A</v>
      </c>
      <c r="E51" s="122" t="e">
        <f>VLOOKUP(B51,'пр.взв'!B5:G130,4,FALSE)</f>
        <v>#N/A</v>
      </c>
      <c r="F51" s="96"/>
      <c r="G51" s="96"/>
      <c r="H51" s="98"/>
      <c r="I51" s="100"/>
      <c r="K51" s="102"/>
      <c r="L51" s="104" t="e">
        <f>VLOOKUP(K51,'пр.взв'!B7:E86,2,FALSE)</f>
        <v>#N/A</v>
      </c>
      <c r="M51" s="104" t="e">
        <f>VLOOKUP(K51,'пр.взв'!B5:G132,3,FALSE)</f>
        <v>#N/A</v>
      </c>
      <c r="N51" s="104" t="e">
        <f>VLOOKUP(K51,'пр.взв'!B5:G132,4,FALSE)</f>
        <v>#N/A</v>
      </c>
      <c r="O51" s="96"/>
      <c r="P51" s="96"/>
      <c r="Q51" s="98"/>
      <c r="R51" s="100"/>
    </row>
    <row r="52" spans="1:18" ht="13.5" thickBot="1">
      <c r="A52" s="124"/>
      <c r="B52" s="103"/>
      <c r="C52" s="105"/>
      <c r="D52" s="123"/>
      <c r="E52" s="123"/>
      <c r="F52" s="97"/>
      <c r="G52" s="97"/>
      <c r="H52" s="99"/>
      <c r="I52" s="101"/>
      <c r="K52" s="103"/>
      <c r="L52" s="106"/>
      <c r="M52" s="106"/>
      <c r="N52" s="106"/>
      <c r="O52" s="97"/>
      <c r="P52" s="97"/>
      <c r="Q52" s="99"/>
      <c r="R52" s="101"/>
    </row>
    <row r="53" spans="1:18" ht="12.75">
      <c r="A53" s="124"/>
      <c r="B53" s="111"/>
      <c r="C53" s="112" t="e">
        <f>VLOOKUP(B53,'пр.взв'!B7:E86,2,FALSE)</f>
        <v>#N/A</v>
      </c>
      <c r="D53" s="125" t="e">
        <f>VLOOKUP(B53,'пр.взв'!B5:F133,3,FALSE)</f>
        <v>#N/A</v>
      </c>
      <c r="E53" s="125" t="e">
        <f>VLOOKUP(B53,'пр.взв'!B5:G133,4,FALSE)</f>
        <v>#N/A</v>
      </c>
      <c r="F53" s="108"/>
      <c r="G53" s="108"/>
      <c r="H53" s="109"/>
      <c r="I53" s="110"/>
      <c r="K53" s="111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08"/>
      <c r="P53" s="108"/>
      <c r="Q53" s="109"/>
      <c r="R53" s="110"/>
    </row>
    <row r="54" spans="1:18" ht="12.75">
      <c r="A54" s="124"/>
      <c r="B54" s="102"/>
      <c r="C54" s="106"/>
      <c r="D54" s="122"/>
      <c r="E54" s="122"/>
      <c r="F54" s="96"/>
      <c r="G54" s="96"/>
      <c r="H54" s="98"/>
      <c r="I54" s="100"/>
      <c r="K54" s="102"/>
      <c r="L54" s="106"/>
      <c r="M54" s="106"/>
      <c r="N54" s="106"/>
      <c r="O54" s="96"/>
      <c r="P54" s="96"/>
      <c r="Q54" s="98"/>
      <c r="R54" s="100"/>
    </row>
    <row r="55" spans="1:18" ht="12.75">
      <c r="A55" s="124"/>
      <c r="B55" s="102"/>
      <c r="C55" s="104" t="e">
        <f>VLOOKUP(B55,'пр.взв'!B7:E86,2,FALSE)</f>
        <v>#N/A</v>
      </c>
      <c r="D55" s="122" t="e">
        <f>VLOOKUP(B55,'пр.взв'!B5:G134,3,FALSE)</f>
        <v>#N/A</v>
      </c>
      <c r="E55" s="122" t="e">
        <f>VLOOKUP(B55,'пр.взв'!B5:G134,4,FALSE)</f>
        <v>#N/A</v>
      </c>
      <c r="F55" s="96"/>
      <c r="G55" s="96"/>
      <c r="H55" s="98"/>
      <c r="I55" s="100"/>
      <c r="K55" s="102"/>
      <c r="L55" s="104" t="e">
        <f>VLOOKUP(K55,'пр.взв'!B7:E86,2,FALSE)</f>
        <v>#N/A</v>
      </c>
      <c r="M55" s="104" t="e">
        <f>VLOOKUP(K55,'пр.взв'!B5:G136,3,FALSE)</f>
        <v>#N/A</v>
      </c>
      <c r="N55" s="104" t="e">
        <f>VLOOKUP(K55,'пр.взв'!B5:G136,4,FALSE)</f>
        <v>#N/A</v>
      </c>
      <c r="O55" s="96"/>
      <c r="P55" s="96"/>
      <c r="Q55" s="98"/>
      <c r="R55" s="100"/>
    </row>
    <row r="56" spans="1:18" ht="13.5" thickBot="1">
      <c r="A56" s="124"/>
      <c r="B56" s="103"/>
      <c r="C56" s="105"/>
      <c r="D56" s="123"/>
      <c r="E56" s="123"/>
      <c r="F56" s="97"/>
      <c r="G56" s="97"/>
      <c r="H56" s="99"/>
      <c r="I56" s="101"/>
      <c r="K56" s="103"/>
      <c r="L56" s="106"/>
      <c r="M56" s="106"/>
      <c r="N56" s="106"/>
      <c r="O56" s="97"/>
      <c r="P56" s="97"/>
      <c r="Q56" s="99"/>
      <c r="R56" s="101"/>
    </row>
    <row r="57" spans="1:18" ht="12.75">
      <c r="A57" s="124"/>
      <c r="B57" s="111"/>
      <c r="C57" s="112" t="e">
        <f>VLOOKUP(B57,'пр.взв'!B7:E86,2,FALSE)</f>
        <v>#N/A</v>
      </c>
      <c r="D57" s="125" t="e">
        <f>VLOOKUP(B57,'пр.взв'!B5:F137,3,FALSE)</f>
        <v>#N/A</v>
      </c>
      <c r="E57" s="125" t="e">
        <f>VLOOKUP(B57,'пр.взв'!B5:G137,4,FALSE)</f>
        <v>#N/A</v>
      </c>
      <c r="F57" s="107"/>
      <c r="G57" s="108"/>
      <c r="H57" s="109"/>
      <c r="I57" s="110"/>
      <c r="K57" s="111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07"/>
      <c r="P57" s="108"/>
      <c r="Q57" s="109"/>
      <c r="R57" s="110"/>
    </row>
    <row r="58" spans="1:18" ht="12.75">
      <c r="A58" s="124"/>
      <c r="B58" s="102"/>
      <c r="C58" s="106"/>
      <c r="D58" s="122"/>
      <c r="E58" s="122"/>
      <c r="F58" s="94"/>
      <c r="G58" s="96"/>
      <c r="H58" s="98"/>
      <c r="I58" s="100"/>
      <c r="K58" s="102"/>
      <c r="L58" s="106"/>
      <c r="M58" s="106"/>
      <c r="N58" s="106"/>
      <c r="O58" s="94"/>
      <c r="P58" s="96"/>
      <c r="Q58" s="98"/>
      <c r="R58" s="100"/>
    </row>
    <row r="59" spans="1:18" ht="12.75">
      <c r="A59" s="124"/>
      <c r="B59" s="102"/>
      <c r="C59" s="104" t="e">
        <f>VLOOKUP(B59,'пр.взв'!B7:E86,2,FALSE)</f>
        <v>#N/A</v>
      </c>
      <c r="D59" s="122" t="e">
        <f>VLOOKUP(B59,'пр.взв'!B5:G138,3,FALSE)</f>
        <v>#N/A</v>
      </c>
      <c r="E59" s="122" t="e">
        <f>VLOOKUP(B59,'пр.взв'!B5:G138,4,FALSE)</f>
        <v>#N/A</v>
      </c>
      <c r="F59" s="94"/>
      <c r="G59" s="96"/>
      <c r="H59" s="98"/>
      <c r="I59" s="100"/>
      <c r="K59" s="102"/>
      <c r="L59" s="104" t="e">
        <f>VLOOKUP(K59,'пр.взв'!B7:E86,2,FALSE)</f>
        <v>#N/A</v>
      </c>
      <c r="M59" s="106" t="e">
        <f>VLOOKUP(K59,'пр.взв'!B5:G140,3,FALSE)</f>
        <v>#N/A</v>
      </c>
      <c r="N59" s="106" t="e">
        <f>VLOOKUP(K59,'пр.взв'!B5:G140,4,FALSE)</f>
        <v>#N/A</v>
      </c>
      <c r="O59" s="94"/>
      <c r="P59" s="96"/>
      <c r="Q59" s="98"/>
      <c r="R59" s="100"/>
    </row>
    <row r="60" spans="1:18" ht="13.5" thickBot="1">
      <c r="A60" s="124"/>
      <c r="B60" s="103"/>
      <c r="C60" s="105"/>
      <c r="D60" s="123"/>
      <c r="E60" s="123"/>
      <c r="F60" s="95"/>
      <c r="G60" s="97"/>
      <c r="H60" s="99"/>
      <c r="I60" s="101"/>
      <c r="K60" s="103"/>
      <c r="L60" s="105"/>
      <c r="M60" s="105"/>
      <c r="N60" s="105"/>
      <c r="O60" s="95"/>
      <c r="P60" s="97"/>
      <c r="Q60" s="99"/>
      <c r="R60" s="10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7109375" style="0" customWidth="1"/>
    <col min="5" max="5" width="14.57421875" style="0" customWidth="1"/>
    <col min="6" max="15" width="2.57421875" style="0" customWidth="1"/>
    <col min="16" max="16" width="2.140625" style="0" customWidth="1"/>
    <col min="17" max="17" width="2.281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95" t="s">
        <v>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ht="27" customHeight="1" thickBot="1">
      <c r="A2" s="16"/>
      <c r="B2" s="177" t="s">
        <v>67</v>
      </c>
      <c r="C2" s="178"/>
      <c r="D2" s="178"/>
      <c r="E2" s="178"/>
      <c r="F2" s="178"/>
      <c r="G2" s="178"/>
      <c r="H2" s="178"/>
      <c r="I2" s="178"/>
      <c r="J2" s="179"/>
      <c r="K2" s="201" t="str">
        <f>HYPERLINK('[1]реквизиты'!$A$2)</f>
        <v>VI ЛЕТНЯЯ СПАРТАКИАДА УЧАЩИХСЯ РОССИИ 2013 года, среди девушек 1997-1998 гг.р.  </v>
      </c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30" ht="20.25" customHeight="1" thickBot="1">
      <c r="A3" s="17"/>
      <c r="B3" s="199" t="str">
        <f>HYPERLINK('[1]реквизиты'!$A$3)</f>
        <v>24-27 июня 2013 г.  г. Пенза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00"/>
      <c r="X3" s="196" t="str">
        <f>HYPERLINK('пр.взв'!D4)</f>
        <v>В.к.  52  кг.</v>
      </c>
      <c r="Y3" s="197"/>
      <c r="Z3" s="197"/>
      <c r="AA3" s="197"/>
      <c r="AB3" s="198"/>
      <c r="AC3" s="14"/>
      <c r="AD3" s="14"/>
    </row>
    <row r="4" spans="1:34" ht="14.25" customHeight="1" thickBot="1">
      <c r="A4" s="162"/>
      <c r="B4" s="167" t="s">
        <v>5</v>
      </c>
      <c r="C4" s="169" t="s">
        <v>2</v>
      </c>
      <c r="D4" s="180" t="s">
        <v>3</v>
      </c>
      <c r="E4" s="182" t="s">
        <v>68</v>
      </c>
      <c r="F4" s="184" t="s">
        <v>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7"/>
      <c r="Z4" s="204" t="s">
        <v>7</v>
      </c>
      <c r="AA4" s="206" t="s">
        <v>71</v>
      </c>
      <c r="AB4" s="157" t="s">
        <v>22</v>
      </c>
      <c r="AC4" s="14"/>
      <c r="AD4" s="14"/>
      <c r="AH4" s="18"/>
    </row>
    <row r="5" spans="1:33" ht="15" customHeight="1" thickBot="1">
      <c r="A5" s="162"/>
      <c r="B5" s="168"/>
      <c r="C5" s="170"/>
      <c r="D5" s="181"/>
      <c r="E5" s="183"/>
      <c r="F5" s="165">
        <v>1</v>
      </c>
      <c r="G5" s="164"/>
      <c r="H5" s="165">
        <v>2</v>
      </c>
      <c r="I5" s="166"/>
      <c r="J5" s="163">
        <v>3</v>
      </c>
      <c r="K5" s="164"/>
      <c r="L5" s="165">
        <v>4</v>
      </c>
      <c r="M5" s="166"/>
      <c r="N5" s="163">
        <v>5</v>
      </c>
      <c r="O5" s="164"/>
      <c r="P5" s="165">
        <v>6</v>
      </c>
      <c r="Q5" s="166"/>
      <c r="R5" s="163">
        <v>7</v>
      </c>
      <c r="S5" s="164"/>
      <c r="T5" s="165">
        <v>8</v>
      </c>
      <c r="U5" s="166"/>
      <c r="V5" s="165" t="s">
        <v>78</v>
      </c>
      <c r="W5" s="166"/>
      <c r="X5" s="165" t="s">
        <v>79</v>
      </c>
      <c r="Y5" s="166"/>
      <c r="Z5" s="205"/>
      <c r="AA5" s="207"/>
      <c r="AB5" s="158"/>
      <c r="AC5" s="29"/>
      <c r="AD5" s="29"/>
      <c r="AE5" s="20"/>
      <c r="AF5" s="20"/>
      <c r="AG5" s="2"/>
    </row>
    <row r="6" spans="1:33" ht="15" customHeight="1" thickBot="1">
      <c r="A6" s="15"/>
      <c r="B6" s="188" t="s">
        <v>81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  <c r="AC6" s="29"/>
      <c r="AD6" s="29"/>
      <c r="AE6" s="20"/>
      <c r="AF6" s="20"/>
      <c r="AG6" s="2"/>
    </row>
    <row r="7" spans="1:34" ht="12.75" customHeight="1" thickTop="1">
      <c r="A7" s="155"/>
      <c r="B7" s="151">
        <v>1</v>
      </c>
      <c r="C7" s="173" t="str">
        <f>VLOOKUP(B7,'пр.взв'!B7:E30,2,FALSE)</f>
        <v>КОПЫРИНА Мария Сергеевна</v>
      </c>
      <c r="D7" s="171" t="str">
        <f>VLOOKUP(B7,'пр.взв'!B7:F86,3,FALSE)</f>
        <v>02.04.1997, КМС</v>
      </c>
      <c r="E7" s="171" t="str">
        <f>VLOOKUP(B7,'пр.взв'!B7:G86,4,FALSE)</f>
        <v>УФО, Свердловская, Екатеринбург</v>
      </c>
      <c r="F7" s="160">
        <v>2</v>
      </c>
      <c r="G7" s="61">
        <v>0</v>
      </c>
      <c r="H7" s="160">
        <v>3</v>
      </c>
      <c r="I7" s="61">
        <v>0</v>
      </c>
      <c r="J7" s="160">
        <v>4</v>
      </c>
      <c r="K7" s="61">
        <v>3</v>
      </c>
      <c r="L7" s="160"/>
      <c r="M7" s="61"/>
      <c r="N7" s="160"/>
      <c r="O7" s="61"/>
      <c r="P7" s="160"/>
      <c r="Q7" s="61"/>
      <c r="R7" s="160"/>
      <c r="S7" s="61"/>
      <c r="T7" s="160"/>
      <c r="U7" s="61"/>
      <c r="V7" s="160">
        <v>5</v>
      </c>
      <c r="W7" s="61">
        <v>3</v>
      </c>
      <c r="X7" s="160"/>
      <c r="Y7" s="61"/>
      <c r="Z7" s="191" t="s">
        <v>120</v>
      </c>
      <c r="AA7" s="146"/>
      <c r="AB7" s="135">
        <v>3</v>
      </c>
      <c r="AC7" s="27"/>
      <c r="AD7" s="27"/>
      <c r="AE7" s="27"/>
      <c r="AF7" s="27"/>
      <c r="AG7" s="27"/>
      <c r="AH7" s="27"/>
    </row>
    <row r="8" spans="1:34" ht="12.75" customHeight="1" thickBot="1">
      <c r="A8" s="159"/>
      <c r="B8" s="152"/>
      <c r="C8" s="174"/>
      <c r="D8" s="172"/>
      <c r="E8" s="172"/>
      <c r="F8" s="161"/>
      <c r="G8" s="60" t="s">
        <v>118</v>
      </c>
      <c r="H8" s="161"/>
      <c r="I8" s="60" t="s">
        <v>119</v>
      </c>
      <c r="J8" s="161"/>
      <c r="K8" s="60"/>
      <c r="L8" s="161"/>
      <c r="M8" s="60"/>
      <c r="N8" s="161"/>
      <c r="O8" s="60"/>
      <c r="P8" s="161"/>
      <c r="Q8" s="60"/>
      <c r="R8" s="161"/>
      <c r="S8" s="60"/>
      <c r="T8" s="161"/>
      <c r="U8" s="60"/>
      <c r="V8" s="161"/>
      <c r="W8" s="60"/>
      <c r="X8" s="161"/>
      <c r="Y8" s="60"/>
      <c r="Z8" s="150"/>
      <c r="AA8" s="147"/>
      <c r="AB8" s="136"/>
      <c r="AC8" s="27"/>
      <c r="AD8" s="27"/>
      <c r="AE8" s="27"/>
      <c r="AF8" s="27"/>
      <c r="AG8" s="27"/>
      <c r="AH8" s="27"/>
    </row>
    <row r="9" spans="1:34" ht="12.75" customHeight="1" thickTop="1">
      <c r="A9" s="155"/>
      <c r="B9" s="144">
        <v>2</v>
      </c>
      <c r="C9" s="138" t="str">
        <f>VLOOKUP(B9,'пр.взв'!B9:E32,2,FALSE)</f>
        <v>БЕЛЯЕВА Анжелика Николаевна </v>
      </c>
      <c r="D9" s="142" t="str">
        <f>VLOOKUP(B9,'пр.взв'!B9:F88,3,FALSE)</f>
        <v>18.04.1997, 1р</v>
      </c>
      <c r="E9" s="142" t="str">
        <f>VLOOKUP(B9,'пр.взв'!B9:G88,4,FALSE)</f>
        <v>СЗФО, С.Петербург, МО</v>
      </c>
      <c r="F9" s="175">
        <v>1</v>
      </c>
      <c r="G9" s="62">
        <v>4</v>
      </c>
      <c r="H9" s="175">
        <v>4</v>
      </c>
      <c r="I9" s="62">
        <v>2</v>
      </c>
      <c r="J9" s="175" t="s">
        <v>121</v>
      </c>
      <c r="K9" s="62"/>
      <c r="L9" s="175" t="s">
        <v>121</v>
      </c>
      <c r="M9" s="62"/>
      <c r="N9" s="175" t="s">
        <v>121</v>
      </c>
      <c r="O9" s="62"/>
      <c r="P9" s="175" t="s">
        <v>121</v>
      </c>
      <c r="Q9" s="62"/>
      <c r="R9" s="175" t="s">
        <v>121</v>
      </c>
      <c r="S9" s="62"/>
      <c r="T9" s="175"/>
      <c r="U9" s="62"/>
      <c r="V9" s="175" t="s">
        <v>121</v>
      </c>
      <c r="W9" s="62"/>
      <c r="X9" s="175" t="s">
        <v>121</v>
      </c>
      <c r="Y9" s="62"/>
      <c r="Z9" s="149">
        <v>2</v>
      </c>
      <c r="AA9" s="148">
        <f>SUM(G9+I9+K9+M9+O9+Q9+S9+U9+W9+Y9)</f>
        <v>6</v>
      </c>
      <c r="AB9" s="137">
        <v>6</v>
      </c>
      <c r="AC9" s="27"/>
      <c r="AD9" s="27"/>
      <c r="AE9" s="27"/>
      <c r="AF9" s="27"/>
      <c r="AG9" s="27"/>
      <c r="AH9" s="27"/>
    </row>
    <row r="10" spans="1:34" ht="12.75" customHeight="1" thickBot="1">
      <c r="A10" s="156"/>
      <c r="B10" s="145"/>
      <c r="C10" s="139"/>
      <c r="D10" s="143"/>
      <c r="E10" s="143"/>
      <c r="F10" s="161"/>
      <c r="G10" s="60" t="s">
        <v>118</v>
      </c>
      <c r="H10" s="161"/>
      <c r="I10" s="60"/>
      <c r="J10" s="161"/>
      <c r="K10" s="60"/>
      <c r="L10" s="161"/>
      <c r="M10" s="60"/>
      <c r="N10" s="161"/>
      <c r="O10" s="60"/>
      <c r="P10" s="161"/>
      <c r="Q10" s="60"/>
      <c r="R10" s="161"/>
      <c r="S10" s="60"/>
      <c r="T10" s="161"/>
      <c r="U10" s="60"/>
      <c r="V10" s="161"/>
      <c r="W10" s="60"/>
      <c r="X10" s="161"/>
      <c r="Y10" s="60"/>
      <c r="Z10" s="150"/>
      <c r="AA10" s="147"/>
      <c r="AB10" s="136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51">
        <v>3</v>
      </c>
      <c r="C11" s="138" t="str">
        <f>VLOOKUP(B11,'пр.взв'!B11:E34,2,FALSE)</f>
        <v>СОЛОМЕННИКОВА Яна Федоровна</v>
      </c>
      <c r="D11" s="140" t="str">
        <f>VLOOKUP(B11,'пр.взв'!B11:F90,3,FALSE)</f>
        <v>25.07.1997, 1р</v>
      </c>
      <c r="E11" s="140" t="str">
        <f>VLOOKUP(B11,'пр.взв'!B11:G90,4,FALSE)</f>
        <v>Ставропольский, Зеленлнумск, МО</v>
      </c>
      <c r="F11" s="175">
        <v>4</v>
      </c>
      <c r="G11" s="62">
        <v>4</v>
      </c>
      <c r="H11" s="175">
        <v>1</v>
      </c>
      <c r="I11" s="62">
        <v>4</v>
      </c>
      <c r="J11" s="175" t="s">
        <v>121</v>
      </c>
      <c r="K11" s="62"/>
      <c r="L11" s="175" t="s">
        <v>121</v>
      </c>
      <c r="M11" s="62"/>
      <c r="N11" s="175" t="s">
        <v>121</v>
      </c>
      <c r="O11" s="62"/>
      <c r="P11" s="175" t="s">
        <v>121</v>
      </c>
      <c r="Q11" s="62"/>
      <c r="R11" s="175" t="s">
        <v>121</v>
      </c>
      <c r="S11" s="62"/>
      <c r="T11" s="175"/>
      <c r="U11" s="62"/>
      <c r="V11" s="175" t="s">
        <v>121</v>
      </c>
      <c r="W11" s="62"/>
      <c r="X11" s="175" t="s">
        <v>121</v>
      </c>
      <c r="Y11" s="62"/>
      <c r="Z11" s="149">
        <v>2</v>
      </c>
      <c r="AA11" s="148">
        <f>SUM(G11+I11+K11+M11+O11+Q11+S11+U11+W11+Y11)</f>
        <v>8</v>
      </c>
      <c r="AB11" s="137">
        <v>8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152"/>
      <c r="C12" s="139"/>
      <c r="D12" s="141"/>
      <c r="E12" s="141"/>
      <c r="F12" s="161"/>
      <c r="G12" s="60" t="s">
        <v>122</v>
      </c>
      <c r="H12" s="161"/>
      <c r="I12" s="60" t="s">
        <v>119</v>
      </c>
      <c r="J12" s="161"/>
      <c r="K12" s="60"/>
      <c r="L12" s="161"/>
      <c r="M12" s="60"/>
      <c r="N12" s="161"/>
      <c r="O12" s="60"/>
      <c r="P12" s="161"/>
      <c r="Q12" s="60"/>
      <c r="R12" s="161"/>
      <c r="S12" s="60"/>
      <c r="T12" s="161"/>
      <c r="U12" s="60"/>
      <c r="V12" s="161"/>
      <c r="W12" s="60"/>
      <c r="X12" s="161"/>
      <c r="Y12" s="60"/>
      <c r="Z12" s="150"/>
      <c r="AA12" s="147"/>
      <c r="AB12" s="136"/>
      <c r="AC12" s="27"/>
      <c r="AD12" s="27"/>
      <c r="AE12" s="27"/>
      <c r="AF12" s="27"/>
      <c r="AG12" s="27"/>
      <c r="AH12" s="27"/>
    </row>
    <row r="13" spans="1:34" ht="12.75" customHeight="1" thickTop="1">
      <c r="A13" s="15"/>
      <c r="B13" s="144">
        <v>4</v>
      </c>
      <c r="C13" s="138" t="str">
        <f>VLOOKUP(B13,'пр.взв'!B13:E36,2,FALSE)</f>
        <v>ЗИМАРИНА Дарья Антоновна</v>
      </c>
      <c r="D13" s="140" t="str">
        <f>VLOOKUP(B13,'пр.взв'!B13:F92,3,FALSE)</f>
        <v>26.12.1998, 1ю</v>
      </c>
      <c r="E13" s="142" t="str">
        <f>VLOOKUP(B13,'пр.взв'!B13:G92,4,FALSE)</f>
        <v>ПФО, Саратовская обл., Саратов, Пр.</v>
      </c>
      <c r="F13" s="175">
        <v>3</v>
      </c>
      <c r="G13" s="62">
        <v>0</v>
      </c>
      <c r="H13" s="175">
        <v>2</v>
      </c>
      <c r="I13" s="62">
        <v>3</v>
      </c>
      <c r="J13" s="175">
        <v>1</v>
      </c>
      <c r="K13" s="62">
        <v>1</v>
      </c>
      <c r="L13" s="175"/>
      <c r="M13" s="62"/>
      <c r="N13" s="175"/>
      <c r="O13" s="62"/>
      <c r="P13" s="175"/>
      <c r="Q13" s="62"/>
      <c r="R13" s="175"/>
      <c r="S13" s="62"/>
      <c r="T13" s="175"/>
      <c r="U13" s="62"/>
      <c r="V13" s="175">
        <v>6</v>
      </c>
      <c r="W13" s="62">
        <v>0</v>
      </c>
      <c r="X13" s="175">
        <v>5</v>
      </c>
      <c r="Y13" s="62">
        <v>1</v>
      </c>
      <c r="Z13" s="192" t="s">
        <v>124</v>
      </c>
      <c r="AA13" s="148"/>
      <c r="AB13" s="137">
        <v>1</v>
      </c>
      <c r="AC13" s="27"/>
      <c r="AD13" s="27"/>
      <c r="AE13" s="27"/>
      <c r="AF13" s="27"/>
      <c r="AG13" s="27"/>
      <c r="AH13" s="27"/>
    </row>
    <row r="14" spans="1:34" ht="12.75" customHeight="1" thickBot="1">
      <c r="A14" s="15"/>
      <c r="B14" s="145"/>
      <c r="C14" s="139"/>
      <c r="D14" s="141"/>
      <c r="E14" s="143"/>
      <c r="F14" s="161"/>
      <c r="G14" s="63" t="s">
        <v>122</v>
      </c>
      <c r="H14" s="161"/>
      <c r="I14" s="63"/>
      <c r="J14" s="161"/>
      <c r="K14" s="63"/>
      <c r="L14" s="161"/>
      <c r="M14" s="63"/>
      <c r="N14" s="161"/>
      <c r="O14" s="63"/>
      <c r="P14" s="161"/>
      <c r="Q14" s="63"/>
      <c r="R14" s="161"/>
      <c r="S14" s="63"/>
      <c r="T14" s="161"/>
      <c r="U14" s="63"/>
      <c r="V14" s="161"/>
      <c r="W14" s="63" t="s">
        <v>123</v>
      </c>
      <c r="X14" s="161"/>
      <c r="Y14" s="63"/>
      <c r="Z14" s="193"/>
      <c r="AA14" s="147"/>
      <c r="AB14" s="136"/>
      <c r="AC14" s="27"/>
      <c r="AD14" s="27"/>
      <c r="AE14" s="27"/>
      <c r="AF14" s="27"/>
      <c r="AG14" s="27"/>
      <c r="AH14" s="27"/>
    </row>
    <row r="15" spans="1:34" ht="12.75" customHeight="1" thickBot="1" thickTop="1">
      <c r="A15" s="15"/>
      <c r="B15" s="188" t="s">
        <v>82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27"/>
      <c r="AD15" s="27"/>
      <c r="AE15" s="27"/>
      <c r="AF15" s="27"/>
      <c r="AG15" s="27"/>
      <c r="AH15" s="27"/>
    </row>
    <row r="16" spans="1:34" ht="12.75" customHeight="1" thickTop="1">
      <c r="A16" s="15"/>
      <c r="B16" s="151">
        <v>5</v>
      </c>
      <c r="C16" s="153" t="str">
        <f>VLOOKUP(B16,'пр.взв'!B15:E38,2,FALSE)</f>
        <v>ШРАЙБЕР Мария Андреевна</v>
      </c>
      <c r="D16" s="154" t="str">
        <f>VLOOKUP(B16,'пр.взв'!B15:F94,3,FALSE)</f>
        <v>07.04.1997, кмс</v>
      </c>
      <c r="E16" s="154" t="str">
        <f>VLOOKUP(B16,'пр.взв'!B15:G94,4,FALSE)</f>
        <v>ДВФО, Приморский, Владивосток, МО</v>
      </c>
      <c r="F16" s="160">
        <v>6</v>
      </c>
      <c r="G16" s="61">
        <v>1</v>
      </c>
      <c r="H16" s="160">
        <v>7</v>
      </c>
      <c r="I16" s="61">
        <v>3</v>
      </c>
      <c r="J16" s="160" t="s">
        <v>125</v>
      </c>
      <c r="K16" s="61"/>
      <c r="L16" s="160"/>
      <c r="M16" s="61"/>
      <c r="N16" s="160"/>
      <c r="O16" s="61"/>
      <c r="P16" s="160"/>
      <c r="Q16" s="61"/>
      <c r="R16" s="160"/>
      <c r="S16" s="61"/>
      <c r="T16" s="160"/>
      <c r="U16" s="61"/>
      <c r="V16" s="160">
        <v>1</v>
      </c>
      <c r="W16" s="61">
        <v>2</v>
      </c>
      <c r="X16" s="160">
        <v>4</v>
      </c>
      <c r="Y16" s="61">
        <v>3</v>
      </c>
      <c r="Z16" s="191" t="s">
        <v>126</v>
      </c>
      <c r="AA16" s="146"/>
      <c r="AB16" s="135">
        <v>2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152"/>
      <c r="C17" s="139"/>
      <c r="D17" s="141"/>
      <c r="E17" s="141"/>
      <c r="F17" s="161"/>
      <c r="G17" s="60"/>
      <c r="H17" s="161"/>
      <c r="I17" s="60"/>
      <c r="J17" s="161"/>
      <c r="K17" s="60"/>
      <c r="L17" s="161"/>
      <c r="M17" s="60"/>
      <c r="N17" s="161"/>
      <c r="O17" s="60"/>
      <c r="P17" s="161"/>
      <c r="Q17" s="60"/>
      <c r="R17" s="161"/>
      <c r="S17" s="60"/>
      <c r="T17" s="161"/>
      <c r="U17" s="60"/>
      <c r="V17" s="161"/>
      <c r="W17" s="60"/>
      <c r="X17" s="161"/>
      <c r="Y17" s="60"/>
      <c r="Z17" s="150"/>
      <c r="AA17" s="147"/>
      <c r="AB17" s="136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144">
        <v>6</v>
      </c>
      <c r="C18" s="138" t="str">
        <f>VLOOKUP(B18,'пр.взв'!B17:E40,2,FALSE)</f>
        <v>ФЕСЕНКО Этери Азоровна</v>
      </c>
      <c r="D18" s="140" t="str">
        <f>VLOOKUP(B18,'пр.взв'!B17:F96,3,FALSE)</f>
        <v>16.11.1997, 1р</v>
      </c>
      <c r="E18" s="142" t="str">
        <f>VLOOKUP(B18,'пр.взв'!B17:G96,4,FALSE)</f>
        <v>ЮФО, Краснодарский, Армавир, Д</v>
      </c>
      <c r="F18" s="175">
        <v>5</v>
      </c>
      <c r="G18" s="62">
        <v>3</v>
      </c>
      <c r="H18" s="175">
        <v>8</v>
      </c>
      <c r="I18" s="62">
        <v>1</v>
      </c>
      <c r="J18" s="175">
        <v>7</v>
      </c>
      <c r="K18" s="62">
        <v>2</v>
      </c>
      <c r="L18" s="175"/>
      <c r="M18" s="62"/>
      <c r="N18" s="175"/>
      <c r="O18" s="62"/>
      <c r="P18" s="175"/>
      <c r="Q18" s="62"/>
      <c r="R18" s="175"/>
      <c r="S18" s="62"/>
      <c r="T18" s="175"/>
      <c r="U18" s="62"/>
      <c r="V18" s="175">
        <v>4</v>
      </c>
      <c r="W18" s="62">
        <v>4</v>
      </c>
      <c r="X18" s="175"/>
      <c r="Y18" s="62"/>
      <c r="Z18" s="149" t="s">
        <v>127</v>
      </c>
      <c r="AA18" s="148"/>
      <c r="AB18" s="137">
        <v>3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145"/>
      <c r="C19" s="139"/>
      <c r="D19" s="141"/>
      <c r="E19" s="143"/>
      <c r="F19" s="161"/>
      <c r="G19" s="60"/>
      <c r="H19" s="161"/>
      <c r="I19" s="60"/>
      <c r="J19" s="161"/>
      <c r="K19" s="60"/>
      <c r="L19" s="161"/>
      <c r="M19" s="60"/>
      <c r="N19" s="161"/>
      <c r="O19" s="60"/>
      <c r="P19" s="161"/>
      <c r="Q19" s="60"/>
      <c r="R19" s="161"/>
      <c r="S19" s="60"/>
      <c r="T19" s="161"/>
      <c r="U19" s="60"/>
      <c r="V19" s="161"/>
      <c r="W19" s="60" t="s">
        <v>123</v>
      </c>
      <c r="X19" s="161"/>
      <c r="Y19" s="60"/>
      <c r="Z19" s="150"/>
      <c r="AA19" s="147"/>
      <c r="AB19" s="136"/>
      <c r="AC19" s="27"/>
      <c r="AD19" s="27"/>
      <c r="AE19" s="27"/>
      <c r="AF19" s="27"/>
      <c r="AG19" s="27"/>
      <c r="AH19" s="27"/>
    </row>
    <row r="20" spans="1:34" ht="12.75" customHeight="1" thickTop="1">
      <c r="A20" s="15"/>
      <c r="B20" s="144">
        <v>7</v>
      </c>
      <c r="C20" s="138" t="str">
        <f>VLOOKUP(B20,'пр.взв'!B19:E42,2,FALSE)</f>
        <v>БАТУРИНА Татьяна Андреевна </v>
      </c>
      <c r="D20" s="140" t="str">
        <f>VLOOKUP(B20,'пр.взв'!B19:F98,3,FALSE)</f>
        <v>24.09.1997, 1р</v>
      </c>
      <c r="E20" s="140" t="str">
        <f>VLOOKUP(B20,'пр.взв'!B19:G98,4,FALSE)</f>
        <v>СФО, Красноярский, Сосновоборск, МО</v>
      </c>
      <c r="F20" s="175">
        <v>8</v>
      </c>
      <c r="G20" s="62">
        <v>2</v>
      </c>
      <c r="H20" s="175">
        <v>5</v>
      </c>
      <c r="I20" s="62">
        <v>2</v>
      </c>
      <c r="J20" s="175">
        <v>6</v>
      </c>
      <c r="K20" s="62">
        <v>3</v>
      </c>
      <c r="L20" s="175" t="s">
        <v>121</v>
      </c>
      <c r="M20" s="62"/>
      <c r="N20" s="175" t="s">
        <v>121</v>
      </c>
      <c r="O20" s="62"/>
      <c r="P20" s="175" t="s">
        <v>121</v>
      </c>
      <c r="Q20" s="62"/>
      <c r="R20" s="175" t="s">
        <v>121</v>
      </c>
      <c r="S20" s="62"/>
      <c r="T20" s="175"/>
      <c r="U20" s="62"/>
      <c r="V20" s="175" t="s">
        <v>121</v>
      </c>
      <c r="W20" s="62"/>
      <c r="X20" s="175" t="s">
        <v>121</v>
      </c>
      <c r="Y20" s="62"/>
      <c r="Z20" s="149">
        <v>3</v>
      </c>
      <c r="AA20" s="148">
        <f>SUM(G20+I20+K20+M20+O20+Q20+S20+U20+W20+Y20)</f>
        <v>7</v>
      </c>
      <c r="AB20" s="137">
        <v>5</v>
      </c>
      <c r="AC20" s="27"/>
      <c r="AD20" s="27"/>
      <c r="AE20" s="27"/>
      <c r="AF20" s="27"/>
      <c r="AG20" s="27"/>
      <c r="AH20" s="27"/>
    </row>
    <row r="21" spans="1:34" ht="12.75" customHeight="1" thickBot="1">
      <c r="A21" s="15"/>
      <c r="B21" s="145"/>
      <c r="C21" s="139"/>
      <c r="D21" s="141"/>
      <c r="E21" s="141"/>
      <c r="F21" s="161"/>
      <c r="G21" s="60"/>
      <c r="H21" s="161"/>
      <c r="I21" s="60"/>
      <c r="J21" s="161"/>
      <c r="K21" s="60"/>
      <c r="L21" s="161"/>
      <c r="M21" s="60"/>
      <c r="N21" s="161"/>
      <c r="O21" s="60"/>
      <c r="P21" s="161"/>
      <c r="Q21" s="60"/>
      <c r="R21" s="161"/>
      <c r="S21" s="60"/>
      <c r="T21" s="161"/>
      <c r="U21" s="60"/>
      <c r="V21" s="161"/>
      <c r="W21" s="60"/>
      <c r="X21" s="161"/>
      <c r="Y21" s="60"/>
      <c r="Z21" s="150"/>
      <c r="AA21" s="147"/>
      <c r="AB21" s="136"/>
      <c r="AC21" s="27"/>
      <c r="AD21" s="27"/>
      <c r="AE21" s="27"/>
      <c r="AF21" s="27"/>
      <c r="AG21" s="27"/>
      <c r="AH21" s="27"/>
    </row>
    <row r="22" spans="1:34" ht="12.75" customHeight="1" thickTop="1">
      <c r="A22" s="15"/>
      <c r="B22" s="144">
        <v>8</v>
      </c>
      <c r="C22" s="138" t="str">
        <f>VLOOKUP(B22,'пр.взв'!B21:E44,2,FALSE)</f>
        <v>СЕДОВА Екатерина Владимировна </v>
      </c>
      <c r="D22" s="140" t="str">
        <f>VLOOKUP(B22,'пр.взв'!B21:F100,3,FALSE)</f>
        <v>09.03.1997, 1р</v>
      </c>
      <c r="E22" s="142" t="str">
        <f>VLOOKUP(B22,'пр.взв'!B21:G100,4,FALSE)</f>
        <v>ЦФО, Москва, МО </v>
      </c>
      <c r="F22" s="175">
        <v>7</v>
      </c>
      <c r="G22" s="62">
        <v>3</v>
      </c>
      <c r="H22" s="175">
        <v>6</v>
      </c>
      <c r="I22" s="62">
        <v>3</v>
      </c>
      <c r="J22" s="175" t="s">
        <v>121</v>
      </c>
      <c r="K22" s="62"/>
      <c r="L22" s="175" t="s">
        <v>121</v>
      </c>
      <c r="M22" s="62"/>
      <c r="N22" s="175" t="s">
        <v>121</v>
      </c>
      <c r="O22" s="62"/>
      <c r="P22" s="175" t="s">
        <v>121</v>
      </c>
      <c r="Q22" s="62"/>
      <c r="R22" s="175" t="s">
        <v>121</v>
      </c>
      <c r="S22" s="62"/>
      <c r="T22" s="175"/>
      <c r="U22" s="62"/>
      <c r="V22" s="175" t="s">
        <v>121</v>
      </c>
      <c r="W22" s="62"/>
      <c r="X22" s="175" t="s">
        <v>121</v>
      </c>
      <c r="Y22" s="62"/>
      <c r="Z22" s="194">
        <v>2</v>
      </c>
      <c r="AA22" s="176">
        <f>SUM(G22+I22+K22+M22+O22+Q22+S22+U22+W22+Y22)</f>
        <v>6</v>
      </c>
      <c r="AB22" s="137">
        <v>7</v>
      </c>
      <c r="AC22" s="27"/>
      <c r="AD22" s="27"/>
      <c r="AE22" s="27"/>
      <c r="AF22" s="27"/>
      <c r="AG22" s="27"/>
      <c r="AH22" s="27"/>
    </row>
    <row r="23" spans="1:34" ht="12.75" customHeight="1" thickBot="1">
      <c r="A23" s="15"/>
      <c r="B23" s="145"/>
      <c r="C23" s="139"/>
      <c r="D23" s="141"/>
      <c r="E23" s="143"/>
      <c r="F23" s="161"/>
      <c r="G23" s="63"/>
      <c r="H23" s="161"/>
      <c r="I23" s="63"/>
      <c r="J23" s="161"/>
      <c r="K23" s="63"/>
      <c r="L23" s="161"/>
      <c r="M23" s="63"/>
      <c r="N23" s="161"/>
      <c r="O23" s="63"/>
      <c r="P23" s="161"/>
      <c r="Q23" s="63"/>
      <c r="R23" s="161"/>
      <c r="S23" s="63"/>
      <c r="T23" s="161"/>
      <c r="U23" s="63"/>
      <c r="V23" s="161"/>
      <c r="W23" s="63"/>
      <c r="X23" s="161"/>
      <c r="Y23" s="63"/>
      <c r="Z23" s="150"/>
      <c r="AA23" s="147"/>
      <c r="AB23" s="136"/>
      <c r="AC23" s="27"/>
      <c r="AD23" s="27"/>
      <c r="AE23" s="27"/>
      <c r="AF23" s="27"/>
      <c r="AG23" s="27"/>
      <c r="AH23" s="27"/>
    </row>
    <row r="24" spans="2:34" ht="6" customHeight="1" thickTop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5" customHeight="1">
      <c r="B25" s="34" t="str">
        <f>HYPERLINK('[1]реквизиты'!$A$6)</f>
        <v>Гл. судья, судья МК</v>
      </c>
      <c r="C25" s="38"/>
      <c r="D25" s="38"/>
      <c r="E25" s="39"/>
      <c r="F25" s="40"/>
      <c r="N25" s="41" t="str">
        <f>HYPERLINK('[1]реквизиты'!$G$6)</f>
        <v>А.В. Горбунов</v>
      </c>
      <c r="O25" s="39"/>
      <c r="P25" s="39"/>
      <c r="Q25" s="39"/>
      <c r="R25" s="44"/>
      <c r="S25" s="42"/>
      <c r="T25" s="44"/>
      <c r="U25" s="42"/>
      <c r="V25" s="44"/>
      <c r="W25" s="43" t="str">
        <f>HYPERLINK('[1]реквизиты'!$G$7)</f>
        <v>/ г. Омск /</v>
      </c>
      <c r="X25" s="44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42" customHeight="1">
      <c r="B26" s="45" t="str">
        <f>HYPERLINK('[1]реквизиты'!$A$8)</f>
        <v>Гл. секретарь, судья РК</v>
      </c>
      <c r="C26" s="38"/>
      <c r="D26" s="53"/>
      <c r="E26" s="46"/>
      <c r="F26" s="47"/>
      <c r="G26" s="8"/>
      <c r="H26" s="8"/>
      <c r="I26" s="8"/>
      <c r="J26" s="8"/>
      <c r="K26" s="8"/>
      <c r="L26" s="8"/>
      <c r="M26" s="8"/>
      <c r="N26" s="41" t="str">
        <f>HYPERLINK('[1]реквизиты'!$G$8)</f>
        <v>С.Г. Пчелов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HYPERLINK('[1]реквизиты'!$G$9)</f>
        <v>/  г. Чебоксары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7" t="s">
        <v>69</v>
      </c>
      <c r="B1" s="237"/>
      <c r="C1" s="237"/>
      <c r="D1" s="237"/>
      <c r="E1" s="237"/>
      <c r="F1" s="237"/>
      <c r="G1" s="237"/>
    </row>
    <row r="2" spans="1:10" ht="32.25" customHeight="1">
      <c r="A2" s="227" t="str">
        <f>HYPERLINK('[1]реквизиты'!$A$2)</f>
        <v>VI ЛЕТНЯЯ СПАРТАКИАДА УЧАЩИХСЯ РОССИИ 2013 года, среди девушек 1997-1998 гг.р.  </v>
      </c>
      <c r="B2" s="228"/>
      <c r="C2" s="228"/>
      <c r="D2" s="228"/>
      <c r="E2" s="228"/>
      <c r="F2" s="228"/>
      <c r="G2" s="228"/>
      <c r="H2" s="4"/>
      <c r="I2" s="4"/>
      <c r="J2" s="4"/>
    </row>
    <row r="3" spans="1:7" ht="15" customHeight="1">
      <c r="A3" s="229" t="str">
        <f>HYPERLINK('[1]реквизиты'!$A$3)</f>
        <v>24-27 июня 2013 г.  г. Пенза</v>
      </c>
      <c r="B3" s="229"/>
      <c r="C3" s="229"/>
      <c r="D3" s="229"/>
      <c r="E3" s="229"/>
      <c r="F3" s="229"/>
      <c r="G3" s="229"/>
    </row>
    <row r="4" ht="12.75">
      <c r="D4" s="37" t="s">
        <v>115</v>
      </c>
    </row>
    <row r="5" spans="1:7" ht="12.75">
      <c r="A5" s="209" t="s">
        <v>1</v>
      </c>
      <c r="B5" s="230" t="s">
        <v>5</v>
      </c>
      <c r="C5" s="209" t="s">
        <v>2</v>
      </c>
      <c r="D5" s="209" t="s">
        <v>3</v>
      </c>
      <c r="E5" s="209" t="s">
        <v>37</v>
      </c>
      <c r="F5" s="209" t="s">
        <v>8</v>
      </c>
      <c r="G5" s="209" t="s">
        <v>9</v>
      </c>
    </row>
    <row r="6" spans="1:7" ht="12.75">
      <c r="A6" s="209"/>
      <c r="B6" s="209"/>
      <c r="C6" s="209"/>
      <c r="D6" s="209"/>
      <c r="E6" s="209"/>
      <c r="F6" s="209"/>
      <c r="G6" s="209"/>
    </row>
    <row r="7" spans="1:7" ht="12.75" customHeight="1">
      <c r="A7" s="210" t="s">
        <v>10</v>
      </c>
      <c r="B7" s="211">
        <v>1</v>
      </c>
      <c r="C7" s="216" t="s">
        <v>99</v>
      </c>
      <c r="D7" s="216" t="s">
        <v>100</v>
      </c>
      <c r="E7" s="213" t="s">
        <v>101</v>
      </c>
      <c r="F7" s="218"/>
      <c r="G7" s="216" t="s">
        <v>102</v>
      </c>
    </row>
    <row r="8" spans="1:7" ht="12.75">
      <c r="A8" s="210"/>
      <c r="B8" s="212"/>
      <c r="C8" s="224"/>
      <c r="D8" s="224"/>
      <c r="E8" s="213"/>
      <c r="F8" s="226"/>
      <c r="G8" s="224"/>
    </row>
    <row r="9" spans="1:7" ht="12.75" customHeight="1">
      <c r="A9" s="210" t="s">
        <v>11</v>
      </c>
      <c r="B9" s="211">
        <v>2</v>
      </c>
      <c r="C9" s="216" t="s">
        <v>92</v>
      </c>
      <c r="D9" s="225" t="s">
        <v>93</v>
      </c>
      <c r="E9" s="216" t="s">
        <v>80</v>
      </c>
      <c r="F9" s="218"/>
      <c r="G9" s="216" t="s">
        <v>94</v>
      </c>
    </row>
    <row r="10" spans="1:7" ht="12.75" customHeight="1">
      <c r="A10" s="210"/>
      <c r="B10" s="212"/>
      <c r="C10" s="224"/>
      <c r="D10" s="224"/>
      <c r="E10" s="224"/>
      <c r="F10" s="226"/>
      <c r="G10" s="224"/>
    </row>
    <row r="11" spans="1:7" ht="12.75" customHeight="1">
      <c r="A11" s="210" t="s">
        <v>12</v>
      </c>
      <c r="B11" s="211">
        <v>3</v>
      </c>
      <c r="C11" s="219" t="s">
        <v>107</v>
      </c>
      <c r="D11" s="219" t="s">
        <v>108</v>
      </c>
      <c r="E11" s="219" t="s">
        <v>109</v>
      </c>
      <c r="F11" s="219"/>
      <c r="G11" s="219" t="s">
        <v>110</v>
      </c>
    </row>
    <row r="12" spans="1:7" ht="12.75" customHeight="1">
      <c r="A12" s="210"/>
      <c r="B12" s="212"/>
      <c r="C12" s="223"/>
      <c r="D12" s="223"/>
      <c r="E12" s="223"/>
      <c r="F12" s="223"/>
      <c r="G12" s="223"/>
    </row>
    <row r="13" spans="1:7" ht="12.75" customHeight="1">
      <c r="A13" s="210" t="s">
        <v>13</v>
      </c>
      <c r="B13" s="211">
        <v>4</v>
      </c>
      <c r="C13" s="223" t="s">
        <v>84</v>
      </c>
      <c r="D13" s="223" t="s">
        <v>85</v>
      </c>
      <c r="E13" s="223" t="s">
        <v>86</v>
      </c>
      <c r="F13" s="223"/>
      <c r="G13" s="220" t="s">
        <v>87</v>
      </c>
    </row>
    <row r="14" spans="1:7" ht="12.75" customHeight="1">
      <c r="A14" s="210"/>
      <c r="B14" s="212"/>
      <c r="C14" s="219"/>
      <c r="D14" s="219"/>
      <c r="E14" s="219"/>
      <c r="F14" s="219"/>
      <c r="G14" s="221"/>
    </row>
    <row r="15" spans="1:7" ht="12.75" customHeight="1">
      <c r="A15" s="210" t="s">
        <v>14</v>
      </c>
      <c r="B15" s="211">
        <v>5</v>
      </c>
      <c r="C15" s="213" t="s">
        <v>111</v>
      </c>
      <c r="D15" s="222" t="s">
        <v>112</v>
      </c>
      <c r="E15" s="213" t="s">
        <v>113</v>
      </c>
      <c r="F15" s="213"/>
      <c r="G15" s="208" t="s">
        <v>114</v>
      </c>
    </row>
    <row r="16" spans="1:7" ht="12.75" customHeight="1">
      <c r="A16" s="210"/>
      <c r="B16" s="212"/>
      <c r="C16" s="219"/>
      <c r="D16" s="219"/>
      <c r="E16" s="219"/>
      <c r="F16" s="219"/>
      <c r="G16" s="216"/>
    </row>
    <row r="17" spans="1:7" ht="12.75" customHeight="1">
      <c r="A17" s="210" t="s">
        <v>15</v>
      </c>
      <c r="B17" s="211">
        <v>6</v>
      </c>
      <c r="C17" s="213" t="s">
        <v>103</v>
      </c>
      <c r="D17" s="213" t="s">
        <v>104</v>
      </c>
      <c r="E17" s="213" t="s">
        <v>105</v>
      </c>
      <c r="F17" s="213"/>
      <c r="G17" s="213" t="s">
        <v>106</v>
      </c>
    </row>
    <row r="18" spans="1:7" ht="12.75" customHeight="1">
      <c r="A18" s="210"/>
      <c r="B18" s="212"/>
      <c r="C18" s="219"/>
      <c r="D18" s="219"/>
      <c r="E18" s="219"/>
      <c r="F18" s="219"/>
      <c r="G18" s="219"/>
    </row>
    <row r="19" spans="1:7" ht="12.75" customHeight="1">
      <c r="A19" s="210" t="s">
        <v>16</v>
      </c>
      <c r="B19" s="211">
        <v>7</v>
      </c>
      <c r="C19" s="208" t="s">
        <v>95</v>
      </c>
      <c r="D19" s="208" t="s">
        <v>96</v>
      </c>
      <c r="E19" s="208" t="s">
        <v>97</v>
      </c>
      <c r="F19" s="208"/>
      <c r="G19" s="208" t="s">
        <v>98</v>
      </c>
    </row>
    <row r="20" spans="1:7" ht="12.75" customHeight="1">
      <c r="A20" s="210"/>
      <c r="B20" s="212"/>
      <c r="C20" s="216"/>
      <c r="D20" s="216"/>
      <c r="E20" s="216"/>
      <c r="F20" s="216"/>
      <c r="G20" s="216"/>
    </row>
    <row r="21" spans="1:7" ht="12.75" customHeight="1">
      <c r="A21" s="210" t="s">
        <v>17</v>
      </c>
      <c r="B21" s="211">
        <v>8</v>
      </c>
      <c r="C21" s="208" t="s">
        <v>88</v>
      </c>
      <c r="D21" s="208" t="s">
        <v>89</v>
      </c>
      <c r="E21" s="208" t="s">
        <v>90</v>
      </c>
      <c r="F21" s="217"/>
      <c r="G21" s="208" t="s">
        <v>91</v>
      </c>
    </row>
    <row r="22" spans="1:7" ht="12.75" customHeight="1">
      <c r="A22" s="210"/>
      <c r="B22" s="212"/>
      <c r="C22" s="216"/>
      <c r="D22" s="216"/>
      <c r="E22" s="216"/>
      <c r="F22" s="218"/>
      <c r="G22" s="216"/>
    </row>
    <row r="23" spans="1:7" ht="12.75" customHeight="1">
      <c r="A23" s="210" t="s">
        <v>18</v>
      </c>
      <c r="B23" s="211"/>
      <c r="C23" s="208"/>
      <c r="D23" s="209"/>
      <c r="E23" s="214"/>
      <c r="F23" s="215"/>
      <c r="G23" s="208"/>
    </row>
    <row r="24" spans="1:7" ht="12.75" customHeight="1">
      <c r="A24" s="210"/>
      <c r="B24" s="212"/>
      <c r="C24" s="208"/>
      <c r="D24" s="209"/>
      <c r="E24" s="214"/>
      <c r="F24" s="215"/>
      <c r="G24" s="208"/>
    </row>
    <row r="25" spans="1:7" ht="12.75" customHeight="1">
      <c r="A25" s="210" t="s">
        <v>19</v>
      </c>
      <c r="B25" s="211"/>
      <c r="C25" s="208"/>
      <c r="D25" s="209"/>
      <c r="E25" s="214"/>
      <c r="F25" s="215"/>
      <c r="G25" s="208"/>
    </row>
    <row r="26" spans="1:7" ht="12.75" customHeight="1">
      <c r="A26" s="210"/>
      <c r="B26" s="212"/>
      <c r="C26" s="208"/>
      <c r="D26" s="209"/>
      <c r="E26" s="214"/>
      <c r="F26" s="215"/>
      <c r="G26" s="208"/>
    </row>
    <row r="27" spans="1:7" ht="12.75" customHeight="1">
      <c r="A27" s="210" t="s">
        <v>20</v>
      </c>
      <c r="B27" s="211"/>
      <c r="C27" s="213"/>
      <c r="D27" s="98"/>
      <c r="E27" s="214"/>
      <c r="F27" s="98"/>
      <c r="G27" s="98"/>
    </row>
    <row r="28" spans="1:7" ht="12.75" customHeight="1">
      <c r="A28" s="210"/>
      <c r="B28" s="212"/>
      <c r="C28" s="213"/>
      <c r="D28" s="98"/>
      <c r="E28" s="214"/>
      <c r="F28" s="98"/>
      <c r="G28" s="98"/>
    </row>
    <row r="29" spans="1:7" ht="12.75">
      <c r="A29" s="210" t="s">
        <v>21</v>
      </c>
      <c r="B29" s="211"/>
      <c r="C29" s="208"/>
      <c r="D29" s="209"/>
      <c r="E29" s="209"/>
      <c r="F29" s="98"/>
      <c r="G29" s="208"/>
    </row>
    <row r="30" spans="1:7" ht="12.75">
      <c r="A30" s="210"/>
      <c r="B30" s="212"/>
      <c r="C30" s="208"/>
      <c r="D30" s="209"/>
      <c r="E30" s="209"/>
      <c r="F30" s="98"/>
      <c r="G30" s="208"/>
    </row>
    <row r="31" spans="1:7" ht="12.75">
      <c r="A31" s="210" t="s">
        <v>38</v>
      </c>
      <c r="B31" s="211"/>
      <c r="C31" s="208"/>
      <c r="D31" s="209"/>
      <c r="E31" s="209"/>
      <c r="F31" s="98"/>
      <c r="G31" s="208"/>
    </row>
    <row r="32" spans="1:7" ht="12.75">
      <c r="A32" s="210"/>
      <c r="B32" s="212"/>
      <c r="C32" s="208"/>
      <c r="D32" s="209"/>
      <c r="E32" s="209"/>
      <c r="F32" s="98"/>
      <c r="G32" s="208"/>
    </row>
    <row r="33" spans="1:7" ht="12.75">
      <c r="A33" s="210" t="s">
        <v>39</v>
      </c>
      <c r="B33" s="211"/>
      <c r="C33" s="208"/>
      <c r="D33" s="209"/>
      <c r="E33" s="209"/>
      <c r="F33" s="98"/>
      <c r="G33" s="208"/>
    </row>
    <row r="34" spans="1:7" ht="12.75">
      <c r="A34" s="210"/>
      <c r="B34" s="212"/>
      <c r="C34" s="208"/>
      <c r="D34" s="209"/>
      <c r="E34" s="209"/>
      <c r="F34" s="98"/>
      <c r="G34" s="208"/>
    </row>
    <row r="35" spans="1:7" ht="12.75">
      <c r="A35" s="210" t="s">
        <v>40</v>
      </c>
      <c r="B35" s="211"/>
      <c r="C35" s="208"/>
      <c r="D35" s="209"/>
      <c r="E35" s="209"/>
      <c r="F35" s="98"/>
      <c r="G35" s="208"/>
    </row>
    <row r="36" spans="1:7" ht="12.75">
      <c r="A36" s="210"/>
      <c r="B36" s="212"/>
      <c r="C36" s="208"/>
      <c r="D36" s="209"/>
      <c r="E36" s="209"/>
      <c r="F36" s="98"/>
      <c r="G36" s="208"/>
    </row>
    <row r="37" spans="1:7" ht="12.75">
      <c r="A37" s="210" t="s">
        <v>41</v>
      </c>
      <c r="B37" s="211"/>
      <c r="C37" s="208"/>
      <c r="D37" s="209"/>
      <c r="E37" s="209"/>
      <c r="F37" s="98"/>
      <c r="G37" s="208"/>
    </row>
    <row r="38" spans="1:7" ht="12.75">
      <c r="A38" s="210"/>
      <c r="B38" s="212"/>
      <c r="C38" s="208"/>
      <c r="D38" s="209"/>
      <c r="E38" s="209"/>
      <c r="F38" s="98"/>
      <c r="G38" s="208"/>
    </row>
    <row r="39" spans="1:7" ht="12.75">
      <c r="A39" s="210" t="s">
        <v>42</v>
      </c>
      <c r="B39" s="211"/>
      <c r="C39" s="208"/>
      <c r="D39" s="209"/>
      <c r="E39" s="209"/>
      <c r="F39" s="98"/>
      <c r="G39" s="208"/>
    </row>
    <row r="40" spans="1:7" ht="12.75">
      <c r="A40" s="210"/>
      <c r="B40" s="212"/>
      <c r="C40" s="208"/>
      <c r="D40" s="209"/>
      <c r="E40" s="209"/>
      <c r="F40" s="98"/>
      <c r="G40" s="208"/>
    </row>
    <row r="41" spans="1:7" ht="12.75">
      <c r="A41" s="210" t="s">
        <v>43</v>
      </c>
      <c r="B41" s="211"/>
      <c r="C41" s="208"/>
      <c r="D41" s="209"/>
      <c r="E41" s="209"/>
      <c r="F41" s="98"/>
      <c r="G41" s="208"/>
    </row>
    <row r="42" spans="1:7" ht="12.75">
      <c r="A42" s="210"/>
      <c r="B42" s="212"/>
      <c r="C42" s="208"/>
      <c r="D42" s="209"/>
      <c r="E42" s="209"/>
      <c r="F42" s="98"/>
      <c r="G42" s="208"/>
    </row>
    <row r="43" spans="1:7" ht="12.75">
      <c r="A43" s="210" t="s">
        <v>44</v>
      </c>
      <c r="B43" s="211"/>
      <c r="C43" s="208"/>
      <c r="D43" s="209"/>
      <c r="E43" s="209"/>
      <c r="F43" s="98"/>
      <c r="G43" s="208"/>
    </row>
    <row r="44" spans="1:7" ht="12.75">
      <c r="A44" s="210"/>
      <c r="B44" s="212"/>
      <c r="C44" s="208"/>
      <c r="D44" s="209"/>
      <c r="E44" s="209"/>
      <c r="F44" s="98"/>
      <c r="G44" s="208"/>
    </row>
    <row r="45" spans="1:7" ht="12.75">
      <c r="A45" s="210" t="s">
        <v>45</v>
      </c>
      <c r="B45" s="211"/>
      <c r="C45" s="208"/>
      <c r="D45" s="209"/>
      <c r="E45" s="209"/>
      <c r="F45" s="98"/>
      <c r="G45" s="208"/>
    </row>
    <row r="46" spans="1:7" ht="12.75">
      <c r="A46" s="210"/>
      <c r="B46" s="212"/>
      <c r="C46" s="208"/>
      <c r="D46" s="209"/>
      <c r="E46" s="209"/>
      <c r="F46" s="98"/>
      <c r="G46" s="208"/>
    </row>
    <row r="47" spans="1:7" ht="12.75">
      <c r="A47" s="210" t="s">
        <v>46</v>
      </c>
      <c r="B47" s="211"/>
      <c r="C47" s="208"/>
      <c r="D47" s="209"/>
      <c r="E47" s="209"/>
      <c r="F47" s="98"/>
      <c r="G47" s="208"/>
    </row>
    <row r="48" spans="1:7" ht="12.75">
      <c r="A48" s="210"/>
      <c r="B48" s="212"/>
      <c r="C48" s="208"/>
      <c r="D48" s="209"/>
      <c r="E48" s="209"/>
      <c r="F48" s="98"/>
      <c r="G48" s="208"/>
    </row>
    <row r="49" spans="1:7" ht="12.75">
      <c r="A49" s="210" t="s">
        <v>47</v>
      </c>
      <c r="B49" s="211"/>
      <c r="C49" s="208"/>
      <c r="D49" s="209"/>
      <c r="E49" s="209"/>
      <c r="F49" s="98"/>
      <c r="G49" s="208"/>
    </row>
    <row r="50" spans="1:7" ht="12.75">
      <c r="A50" s="210"/>
      <c r="B50" s="212"/>
      <c r="C50" s="208"/>
      <c r="D50" s="209"/>
      <c r="E50" s="209"/>
      <c r="F50" s="98"/>
      <c r="G50" s="208"/>
    </row>
    <row r="51" spans="1:7" ht="12.75">
      <c r="A51" s="210" t="s">
        <v>48</v>
      </c>
      <c r="B51" s="211"/>
      <c r="C51" s="208"/>
      <c r="D51" s="209"/>
      <c r="E51" s="209"/>
      <c r="F51" s="98"/>
      <c r="G51" s="208"/>
    </row>
    <row r="52" spans="1:7" ht="12.75">
      <c r="A52" s="210"/>
      <c r="B52" s="212"/>
      <c r="C52" s="208"/>
      <c r="D52" s="209"/>
      <c r="E52" s="209"/>
      <c r="F52" s="98"/>
      <c r="G52" s="208"/>
    </row>
    <row r="53" spans="1:7" ht="12.75">
      <c r="A53" s="210" t="s">
        <v>49</v>
      </c>
      <c r="B53" s="211"/>
      <c r="C53" s="208"/>
      <c r="D53" s="209"/>
      <c r="E53" s="209"/>
      <c r="F53" s="98"/>
      <c r="G53" s="208"/>
    </row>
    <row r="54" spans="1:7" ht="12.75">
      <c r="A54" s="210"/>
      <c r="B54" s="212"/>
      <c r="C54" s="208"/>
      <c r="D54" s="209"/>
      <c r="E54" s="209"/>
      <c r="F54" s="98"/>
      <c r="G54" s="208"/>
    </row>
    <row r="55" spans="1:7" ht="12.75">
      <c r="A55" s="210" t="s">
        <v>50</v>
      </c>
      <c r="B55" s="211"/>
      <c r="C55" s="208"/>
      <c r="D55" s="209"/>
      <c r="E55" s="209"/>
      <c r="F55" s="98"/>
      <c r="G55" s="208"/>
    </row>
    <row r="56" spans="1:7" ht="12.75">
      <c r="A56" s="210"/>
      <c r="B56" s="212"/>
      <c r="C56" s="208"/>
      <c r="D56" s="209"/>
      <c r="E56" s="209"/>
      <c r="F56" s="98"/>
      <c r="G56" s="208"/>
    </row>
    <row r="57" spans="1:7" ht="12.75">
      <c r="A57" s="210" t="s">
        <v>51</v>
      </c>
      <c r="B57" s="211"/>
      <c r="C57" s="208"/>
      <c r="D57" s="209"/>
      <c r="E57" s="209"/>
      <c r="F57" s="98"/>
      <c r="G57" s="208"/>
    </row>
    <row r="58" spans="1:7" ht="12.75">
      <c r="A58" s="210"/>
      <c r="B58" s="212"/>
      <c r="C58" s="208"/>
      <c r="D58" s="209"/>
      <c r="E58" s="209"/>
      <c r="F58" s="98"/>
      <c r="G58" s="208"/>
    </row>
    <row r="59" spans="1:7" ht="12.75">
      <c r="A59" s="210" t="s">
        <v>52</v>
      </c>
      <c r="B59" s="211"/>
      <c r="C59" s="208"/>
      <c r="D59" s="209"/>
      <c r="E59" s="209"/>
      <c r="F59" s="98"/>
      <c r="G59" s="208"/>
    </row>
    <row r="60" spans="1:7" ht="12.75">
      <c r="A60" s="210"/>
      <c r="B60" s="212"/>
      <c r="C60" s="208"/>
      <c r="D60" s="209"/>
      <c r="E60" s="209"/>
      <c r="F60" s="98"/>
      <c r="G60" s="208"/>
    </row>
    <row r="61" spans="1:7" ht="12.75">
      <c r="A61" s="210" t="s">
        <v>53</v>
      </c>
      <c r="B61" s="211"/>
      <c r="C61" s="208"/>
      <c r="D61" s="209"/>
      <c r="E61" s="209"/>
      <c r="F61" s="98"/>
      <c r="G61" s="208"/>
    </row>
    <row r="62" spans="1:7" ht="12.75">
      <c r="A62" s="210"/>
      <c r="B62" s="212"/>
      <c r="C62" s="208"/>
      <c r="D62" s="209"/>
      <c r="E62" s="209"/>
      <c r="F62" s="98"/>
      <c r="G62" s="208"/>
    </row>
    <row r="63" spans="1:7" ht="12.75">
      <c r="A63" s="210" t="s">
        <v>54</v>
      </c>
      <c r="B63" s="211"/>
      <c r="C63" s="208"/>
      <c r="D63" s="209"/>
      <c r="E63" s="209"/>
      <c r="F63" s="98"/>
      <c r="G63" s="208"/>
    </row>
    <row r="64" spans="1:7" ht="12.75">
      <c r="A64" s="210"/>
      <c r="B64" s="212"/>
      <c r="C64" s="208"/>
      <c r="D64" s="209"/>
      <c r="E64" s="209"/>
      <c r="F64" s="98"/>
      <c r="G64" s="208"/>
    </row>
    <row r="65" spans="1:7" ht="12.75">
      <c r="A65" s="210" t="s">
        <v>55</v>
      </c>
      <c r="B65" s="211"/>
      <c r="C65" s="208"/>
      <c r="D65" s="209"/>
      <c r="E65" s="209"/>
      <c r="F65" s="98"/>
      <c r="G65" s="208"/>
    </row>
    <row r="66" spans="1:7" ht="12.75">
      <c r="A66" s="210"/>
      <c r="B66" s="212"/>
      <c r="C66" s="208"/>
      <c r="D66" s="209"/>
      <c r="E66" s="209"/>
      <c r="F66" s="98"/>
      <c r="G66" s="208"/>
    </row>
    <row r="67" spans="1:7" ht="12.75">
      <c r="A67" s="210" t="s">
        <v>56</v>
      </c>
      <c r="B67" s="211"/>
      <c r="C67" s="208"/>
      <c r="D67" s="209"/>
      <c r="E67" s="209"/>
      <c r="F67" s="98"/>
      <c r="G67" s="208"/>
    </row>
    <row r="68" spans="1:7" ht="12.75">
      <c r="A68" s="210"/>
      <c r="B68" s="212"/>
      <c r="C68" s="208"/>
      <c r="D68" s="209"/>
      <c r="E68" s="209"/>
      <c r="F68" s="98"/>
      <c r="G68" s="208"/>
    </row>
    <row r="69" spans="1:7" ht="12.75">
      <c r="A69" s="210" t="s">
        <v>57</v>
      </c>
      <c r="B69" s="211"/>
      <c r="C69" s="208"/>
      <c r="D69" s="209"/>
      <c r="E69" s="209"/>
      <c r="F69" s="98"/>
      <c r="G69" s="208"/>
    </row>
    <row r="70" spans="1:7" ht="12.75">
      <c r="A70" s="210"/>
      <c r="B70" s="212"/>
      <c r="C70" s="208"/>
      <c r="D70" s="209"/>
      <c r="E70" s="209"/>
      <c r="F70" s="98"/>
      <c r="G70" s="208"/>
    </row>
    <row r="71" spans="1:7" ht="12.75">
      <c r="A71" s="210" t="s">
        <v>58</v>
      </c>
      <c r="B71" s="211"/>
      <c r="C71" s="208"/>
      <c r="D71" s="209"/>
      <c r="E71" s="209"/>
      <c r="F71" s="98"/>
      <c r="G71" s="208"/>
    </row>
    <row r="72" spans="1:7" ht="12.75">
      <c r="A72" s="210"/>
      <c r="B72" s="212"/>
      <c r="C72" s="208"/>
      <c r="D72" s="209"/>
      <c r="E72" s="209"/>
      <c r="F72" s="98"/>
      <c r="G72" s="208"/>
    </row>
    <row r="73" spans="1:7" ht="12.75">
      <c r="A73" s="210" t="s">
        <v>59</v>
      </c>
      <c r="B73" s="211"/>
      <c r="C73" s="208"/>
      <c r="D73" s="209"/>
      <c r="E73" s="209"/>
      <c r="F73" s="98"/>
      <c r="G73" s="208"/>
    </row>
    <row r="74" spans="1:7" ht="12.75">
      <c r="A74" s="210"/>
      <c r="B74" s="212"/>
      <c r="C74" s="208"/>
      <c r="D74" s="209"/>
      <c r="E74" s="209"/>
      <c r="F74" s="98"/>
      <c r="G74" s="208"/>
    </row>
    <row r="75" spans="1:7" ht="12.75">
      <c r="A75" s="210" t="s">
        <v>60</v>
      </c>
      <c r="B75" s="211"/>
      <c r="C75" s="208"/>
      <c r="D75" s="209"/>
      <c r="E75" s="209"/>
      <c r="F75" s="98"/>
      <c r="G75" s="208"/>
    </row>
    <row r="76" spans="1:7" ht="12.75">
      <c r="A76" s="210"/>
      <c r="B76" s="212"/>
      <c r="C76" s="208"/>
      <c r="D76" s="209"/>
      <c r="E76" s="209"/>
      <c r="F76" s="98"/>
      <c r="G76" s="208"/>
    </row>
    <row r="77" spans="1:7" ht="12.75">
      <c r="A77" s="210" t="s">
        <v>61</v>
      </c>
      <c r="B77" s="211"/>
      <c r="C77" s="208"/>
      <c r="D77" s="209"/>
      <c r="E77" s="209"/>
      <c r="F77" s="98"/>
      <c r="G77" s="208"/>
    </row>
    <row r="78" spans="1:7" ht="12.75">
      <c r="A78" s="210"/>
      <c r="B78" s="212"/>
      <c r="C78" s="208"/>
      <c r="D78" s="209"/>
      <c r="E78" s="209"/>
      <c r="F78" s="98"/>
      <c r="G78" s="208"/>
    </row>
    <row r="79" spans="1:7" ht="12.75">
      <c r="A79" s="210" t="s">
        <v>62</v>
      </c>
      <c r="B79" s="211"/>
      <c r="C79" s="208"/>
      <c r="D79" s="209"/>
      <c r="E79" s="209"/>
      <c r="F79" s="98"/>
      <c r="G79" s="208"/>
    </row>
    <row r="80" spans="1:7" ht="12.75">
      <c r="A80" s="210"/>
      <c r="B80" s="212"/>
      <c r="C80" s="208"/>
      <c r="D80" s="209"/>
      <c r="E80" s="209"/>
      <c r="F80" s="98"/>
      <c r="G80" s="208"/>
    </row>
    <row r="81" spans="1:7" ht="12.75">
      <c r="A81" s="210" t="s">
        <v>63</v>
      </c>
      <c r="B81" s="211"/>
      <c r="C81" s="208"/>
      <c r="D81" s="209"/>
      <c r="E81" s="209"/>
      <c r="F81" s="98"/>
      <c r="G81" s="208"/>
    </row>
    <row r="82" spans="1:7" ht="12.75">
      <c r="A82" s="210"/>
      <c r="B82" s="212"/>
      <c r="C82" s="208"/>
      <c r="D82" s="209"/>
      <c r="E82" s="209"/>
      <c r="F82" s="98"/>
      <c r="G82" s="208"/>
    </row>
    <row r="83" spans="1:7" ht="12.75">
      <c r="A83" s="210" t="s">
        <v>64</v>
      </c>
      <c r="B83" s="211"/>
      <c r="C83" s="208"/>
      <c r="D83" s="209"/>
      <c r="E83" s="209"/>
      <c r="F83" s="98"/>
      <c r="G83" s="208"/>
    </row>
    <row r="84" spans="1:7" ht="12.75">
      <c r="A84" s="210"/>
      <c r="B84" s="212"/>
      <c r="C84" s="208"/>
      <c r="D84" s="209"/>
      <c r="E84" s="209"/>
      <c r="F84" s="98"/>
      <c r="G84" s="208"/>
    </row>
    <row r="85" spans="1:7" ht="12.75">
      <c r="A85" s="210" t="s">
        <v>65</v>
      </c>
      <c r="B85" s="211"/>
      <c r="C85" s="208"/>
      <c r="D85" s="209"/>
      <c r="E85" s="209"/>
      <c r="F85" s="98"/>
      <c r="G85" s="208"/>
    </row>
    <row r="86" spans="1:7" ht="12.75">
      <c r="A86" s="210"/>
      <c r="B86" s="212"/>
      <c r="C86" s="208"/>
      <c r="D86" s="209"/>
      <c r="E86" s="209"/>
      <c r="F86" s="98"/>
      <c r="G86" s="208"/>
    </row>
    <row r="87" spans="1:8" ht="12.75">
      <c r="A87" s="233"/>
      <c r="B87" s="234"/>
      <c r="C87" s="232"/>
      <c r="D87" s="236"/>
      <c r="E87" s="236"/>
      <c r="F87" s="231"/>
      <c r="G87" s="232"/>
      <c r="H87" s="3"/>
    </row>
    <row r="88" spans="1:8" ht="12.75">
      <c r="A88" s="233"/>
      <c r="B88" s="235"/>
      <c r="C88" s="232"/>
      <c r="D88" s="236"/>
      <c r="E88" s="236"/>
      <c r="F88" s="231"/>
      <c r="G88" s="232"/>
      <c r="H88" s="3"/>
    </row>
    <row r="89" spans="1:8" ht="12.75">
      <c r="A89" s="233"/>
      <c r="B89" s="234"/>
      <c r="C89" s="232"/>
      <c r="D89" s="236"/>
      <c r="E89" s="236"/>
      <c r="F89" s="231"/>
      <c r="G89" s="232"/>
      <c r="H89" s="3"/>
    </row>
    <row r="90" spans="1:8" ht="12.75">
      <c r="A90" s="233"/>
      <c r="B90" s="235"/>
      <c r="C90" s="232"/>
      <c r="D90" s="236"/>
      <c r="E90" s="236"/>
      <c r="F90" s="231"/>
      <c r="G90" s="232"/>
      <c r="H90" s="3"/>
    </row>
    <row r="91" spans="1:8" ht="12.75">
      <c r="A91" s="233"/>
      <c r="B91" s="234"/>
      <c r="C91" s="232"/>
      <c r="D91" s="236"/>
      <c r="E91" s="236"/>
      <c r="F91" s="231"/>
      <c r="G91" s="232"/>
      <c r="H91" s="3"/>
    </row>
    <row r="92" spans="1:8" ht="12.75">
      <c r="A92" s="233"/>
      <c r="B92" s="235"/>
      <c r="C92" s="232"/>
      <c r="D92" s="236"/>
      <c r="E92" s="236"/>
      <c r="F92" s="231"/>
      <c r="G92" s="232"/>
      <c r="H92" s="3"/>
    </row>
    <row r="93" spans="1:8" ht="12.75">
      <c r="A93" s="233"/>
      <c r="B93" s="234"/>
      <c r="C93" s="232"/>
      <c r="D93" s="236"/>
      <c r="E93" s="236"/>
      <c r="F93" s="231"/>
      <c r="G93" s="232"/>
      <c r="H93" s="3"/>
    </row>
    <row r="94" spans="1:8" ht="12.75">
      <c r="A94" s="233"/>
      <c r="B94" s="235"/>
      <c r="C94" s="232"/>
      <c r="D94" s="236"/>
      <c r="E94" s="236"/>
      <c r="F94" s="231"/>
      <c r="G94" s="232"/>
      <c r="H94" s="3"/>
    </row>
    <row r="95" spans="1:8" ht="12.75">
      <c r="A95" s="233"/>
      <c r="B95" s="234"/>
      <c r="C95" s="232"/>
      <c r="D95" s="236"/>
      <c r="E95" s="236"/>
      <c r="F95" s="231"/>
      <c r="G95" s="232"/>
      <c r="H95" s="3"/>
    </row>
    <row r="96" spans="1:8" ht="12.75">
      <c r="A96" s="233"/>
      <c r="B96" s="235"/>
      <c r="C96" s="232"/>
      <c r="D96" s="236"/>
      <c r="E96" s="236"/>
      <c r="F96" s="231"/>
      <c r="G96" s="232"/>
      <c r="H96" s="3"/>
    </row>
    <row r="97" spans="1:8" ht="12.75">
      <c r="A97" s="233"/>
      <c r="B97" s="234"/>
      <c r="C97" s="232"/>
      <c r="D97" s="236"/>
      <c r="E97" s="236"/>
      <c r="F97" s="231"/>
      <c r="G97" s="232"/>
      <c r="H97" s="3"/>
    </row>
    <row r="98" spans="1:8" ht="12.75">
      <c r="A98" s="233"/>
      <c r="B98" s="235"/>
      <c r="C98" s="232"/>
      <c r="D98" s="236"/>
      <c r="E98" s="236"/>
      <c r="F98" s="231"/>
      <c r="G98" s="232"/>
      <c r="H98" s="3"/>
    </row>
    <row r="99" spans="1:8" ht="12.75">
      <c r="A99" s="233"/>
      <c r="B99" s="234"/>
      <c r="C99" s="232"/>
      <c r="D99" s="236"/>
      <c r="E99" s="236"/>
      <c r="F99" s="231"/>
      <c r="G99" s="232"/>
      <c r="H99" s="3"/>
    </row>
    <row r="100" spans="1:8" ht="12.75">
      <c r="A100" s="233"/>
      <c r="B100" s="235"/>
      <c r="C100" s="232"/>
      <c r="D100" s="236"/>
      <c r="E100" s="236"/>
      <c r="F100" s="231"/>
      <c r="G100" s="232"/>
      <c r="H100" s="3"/>
    </row>
    <row r="101" spans="1:8" ht="12.75">
      <c r="A101" s="233"/>
      <c r="B101" s="234"/>
      <c r="C101" s="232"/>
      <c r="D101" s="236"/>
      <c r="E101" s="236"/>
      <c r="F101" s="231"/>
      <c r="G101" s="232"/>
      <c r="H101" s="3"/>
    </row>
    <row r="102" spans="1:8" ht="12.75">
      <c r="A102" s="233"/>
      <c r="B102" s="235"/>
      <c r="C102" s="232"/>
      <c r="D102" s="236"/>
      <c r="E102" s="236"/>
      <c r="F102" s="231"/>
      <c r="G102" s="232"/>
      <c r="H102" s="3"/>
    </row>
    <row r="103" spans="1:8" ht="12.75">
      <c r="A103" s="233"/>
      <c r="B103" s="234"/>
      <c r="C103" s="232"/>
      <c r="D103" s="236"/>
      <c r="E103" s="236"/>
      <c r="F103" s="231"/>
      <c r="G103" s="232"/>
      <c r="H103" s="3"/>
    </row>
    <row r="104" spans="1:8" ht="12.75">
      <c r="A104" s="233"/>
      <c r="B104" s="235"/>
      <c r="C104" s="232"/>
      <c r="D104" s="236"/>
      <c r="E104" s="236"/>
      <c r="F104" s="231"/>
      <c r="G104" s="232"/>
      <c r="H104" s="3"/>
    </row>
    <row r="105" spans="1:8" ht="12.75">
      <c r="A105" s="233"/>
      <c r="B105" s="234"/>
      <c r="C105" s="232"/>
      <c r="D105" s="236"/>
      <c r="E105" s="236"/>
      <c r="F105" s="231"/>
      <c r="G105" s="232"/>
      <c r="H105" s="3"/>
    </row>
    <row r="106" spans="1:8" ht="12.75">
      <c r="A106" s="233"/>
      <c r="B106" s="235"/>
      <c r="C106" s="232"/>
      <c r="D106" s="236"/>
      <c r="E106" s="236"/>
      <c r="F106" s="231"/>
      <c r="G106" s="232"/>
      <c r="H106" s="3"/>
    </row>
    <row r="107" spans="1:8" ht="12.75">
      <c r="A107" s="233"/>
      <c r="B107" s="234"/>
      <c r="C107" s="232"/>
      <c r="D107" s="236"/>
      <c r="E107" s="236"/>
      <c r="F107" s="231"/>
      <c r="G107" s="232"/>
      <c r="H107" s="3"/>
    </row>
    <row r="108" spans="1:8" ht="12.75">
      <c r="A108" s="233"/>
      <c r="B108" s="235"/>
      <c r="C108" s="232"/>
      <c r="D108" s="236"/>
      <c r="E108" s="236"/>
      <c r="F108" s="231"/>
      <c r="G108" s="232"/>
      <c r="H108" s="3"/>
    </row>
    <row r="109" spans="1:8" ht="12.75">
      <c r="A109" s="233"/>
      <c r="B109" s="234"/>
      <c r="C109" s="232"/>
      <c r="D109" s="236"/>
      <c r="E109" s="236"/>
      <c r="F109" s="231"/>
      <c r="G109" s="232"/>
      <c r="H109" s="3"/>
    </row>
    <row r="110" spans="1:8" ht="12.75">
      <c r="A110" s="233"/>
      <c r="B110" s="235"/>
      <c r="C110" s="232"/>
      <c r="D110" s="236"/>
      <c r="E110" s="236"/>
      <c r="F110" s="231"/>
      <c r="G110" s="232"/>
      <c r="H110" s="3"/>
    </row>
    <row r="111" spans="1:8" ht="12.75">
      <c r="A111" s="233"/>
      <c r="B111" s="234"/>
      <c r="C111" s="232"/>
      <c r="D111" s="236"/>
      <c r="E111" s="236"/>
      <c r="F111" s="231"/>
      <c r="G111" s="232"/>
      <c r="H111" s="3"/>
    </row>
    <row r="112" spans="1:8" ht="12.75">
      <c r="A112" s="233"/>
      <c r="B112" s="235"/>
      <c r="C112" s="232"/>
      <c r="D112" s="236"/>
      <c r="E112" s="236"/>
      <c r="F112" s="231"/>
      <c r="G112" s="232"/>
      <c r="H112" s="3"/>
    </row>
    <row r="113" spans="1:8" ht="12.75">
      <c r="A113" s="233"/>
      <c r="B113" s="234"/>
      <c r="C113" s="232"/>
      <c r="D113" s="236"/>
      <c r="E113" s="236"/>
      <c r="F113" s="231"/>
      <c r="G113" s="232"/>
      <c r="H113" s="3"/>
    </row>
    <row r="114" spans="1:8" ht="12.75">
      <c r="A114" s="233"/>
      <c r="B114" s="235"/>
      <c r="C114" s="232"/>
      <c r="D114" s="236"/>
      <c r="E114" s="236"/>
      <c r="F114" s="231"/>
      <c r="G114" s="232"/>
      <c r="H114" s="3"/>
    </row>
    <row r="115" spans="1:8" ht="12.75">
      <c r="A115" s="233"/>
      <c r="B115" s="234"/>
      <c r="C115" s="232"/>
      <c r="D115" s="236"/>
      <c r="E115" s="236"/>
      <c r="F115" s="231"/>
      <c r="G115" s="232"/>
      <c r="H115" s="3"/>
    </row>
    <row r="116" spans="1:8" ht="12.75">
      <c r="A116" s="233"/>
      <c r="B116" s="235"/>
      <c r="C116" s="232"/>
      <c r="D116" s="236"/>
      <c r="E116" s="236"/>
      <c r="F116" s="231"/>
      <c r="G116" s="232"/>
      <c r="H116" s="3"/>
    </row>
    <row r="117" spans="1:8" ht="12.75">
      <c r="A117" s="233"/>
      <c r="B117" s="234"/>
      <c r="C117" s="232"/>
      <c r="D117" s="236"/>
      <c r="E117" s="236"/>
      <c r="F117" s="231"/>
      <c r="G117" s="232"/>
      <c r="H117" s="3"/>
    </row>
    <row r="118" spans="1:8" ht="12.75">
      <c r="A118" s="233"/>
      <c r="B118" s="235"/>
      <c r="C118" s="232"/>
      <c r="D118" s="236"/>
      <c r="E118" s="236"/>
      <c r="F118" s="231"/>
      <c r="G118" s="232"/>
      <c r="H118" s="3"/>
    </row>
    <row r="119" spans="1:8" ht="12.75">
      <c r="A119" s="233"/>
      <c r="B119" s="234"/>
      <c r="C119" s="232"/>
      <c r="D119" s="236"/>
      <c r="E119" s="236"/>
      <c r="F119" s="231"/>
      <c r="G119" s="232"/>
      <c r="H119" s="3"/>
    </row>
    <row r="120" spans="1:8" ht="12.75">
      <c r="A120" s="233"/>
      <c r="B120" s="235"/>
      <c r="C120" s="232"/>
      <c r="D120" s="236"/>
      <c r="E120" s="236"/>
      <c r="F120" s="231"/>
      <c r="G120" s="232"/>
      <c r="H120" s="3"/>
    </row>
    <row r="121" spans="1:8" ht="12.75">
      <c r="A121" s="233"/>
      <c r="B121" s="234"/>
      <c r="C121" s="232"/>
      <c r="D121" s="236"/>
      <c r="E121" s="236"/>
      <c r="F121" s="231"/>
      <c r="G121" s="232"/>
      <c r="H121" s="3"/>
    </row>
    <row r="122" spans="1:8" ht="12.75">
      <c r="A122" s="233"/>
      <c r="B122" s="235"/>
      <c r="C122" s="232"/>
      <c r="D122" s="236"/>
      <c r="E122" s="236"/>
      <c r="F122" s="231"/>
      <c r="G122" s="232"/>
      <c r="H122" s="3"/>
    </row>
    <row r="123" spans="1:8" ht="12.75">
      <c r="A123" s="233"/>
      <c r="B123" s="234"/>
      <c r="C123" s="232"/>
      <c r="D123" s="236"/>
      <c r="E123" s="236"/>
      <c r="F123" s="231"/>
      <c r="G123" s="232"/>
      <c r="H123" s="3"/>
    </row>
    <row r="124" spans="1:8" ht="12.75">
      <c r="A124" s="233"/>
      <c r="B124" s="235"/>
      <c r="C124" s="232"/>
      <c r="D124" s="236"/>
      <c r="E124" s="236"/>
      <c r="F124" s="231"/>
      <c r="G124" s="232"/>
      <c r="H124" s="3"/>
    </row>
    <row r="125" spans="1:8" ht="12.75">
      <c r="A125" s="233"/>
      <c r="B125" s="234"/>
      <c r="C125" s="232"/>
      <c r="D125" s="236"/>
      <c r="E125" s="236"/>
      <c r="F125" s="231"/>
      <c r="G125" s="232"/>
      <c r="H125" s="3"/>
    </row>
    <row r="126" spans="1:8" ht="12.75">
      <c r="A126" s="233"/>
      <c r="B126" s="235"/>
      <c r="C126" s="232"/>
      <c r="D126" s="236"/>
      <c r="E126" s="236"/>
      <c r="F126" s="231"/>
      <c r="G126" s="232"/>
      <c r="H126" s="3"/>
    </row>
    <row r="127" spans="1:8" ht="12.75">
      <c r="A127" s="233"/>
      <c r="B127" s="234"/>
      <c r="C127" s="232"/>
      <c r="D127" s="236"/>
      <c r="E127" s="236"/>
      <c r="F127" s="231"/>
      <c r="G127" s="232"/>
      <c r="H127" s="3"/>
    </row>
    <row r="128" spans="1:8" ht="12.75">
      <c r="A128" s="233"/>
      <c r="B128" s="235"/>
      <c r="C128" s="232"/>
      <c r="D128" s="236"/>
      <c r="E128" s="236"/>
      <c r="F128" s="231"/>
      <c r="G128" s="232"/>
      <c r="H128" s="3"/>
    </row>
    <row r="129" spans="1:8" ht="12.75">
      <c r="A129" s="233"/>
      <c r="B129" s="234"/>
      <c r="C129" s="232"/>
      <c r="D129" s="236"/>
      <c r="E129" s="236"/>
      <c r="F129" s="231"/>
      <c r="G129" s="232"/>
      <c r="H129" s="3"/>
    </row>
    <row r="130" spans="1:8" ht="12.75">
      <c r="A130" s="233"/>
      <c r="B130" s="235"/>
      <c r="C130" s="232"/>
      <c r="D130" s="236"/>
      <c r="E130" s="236"/>
      <c r="F130" s="231"/>
      <c r="G130" s="232"/>
      <c r="H130" s="3"/>
    </row>
    <row r="131" spans="1:8" ht="12.75">
      <c r="A131" s="233"/>
      <c r="B131" s="234"/>
      <c r="C131" s="232"/>
      <c r="D131" s="236"/>
      <c r="E131" s="236"/>
      <c r="F131" s="231"/>
      <c r="G131" s="232"/>
      <c r="H131" s="3"/>
    </row>
    <row r="132" spans="1:8" ht="12.75">
      <c r="A132" s="233"/>
      <c r="B132" s="235"/>
      <c r="C132" s="232"/>
      <c r="D132" s="236"/>
      <c r="E132" s="236"/>
      <c r="F132" s="231"/>
      <c r="G132" s="232"/>
      <c r="H132" s="3"/>
    </row>
    <row r="133" spans="1:8" ht="12.75">
      <c r="A133" s="233"/>
      <c r="B133" s="234"/>
      <c r="C133" s="232"/>
      <c r="D133" s="236"/>
      <c r="E133" s="236"/>
      <c r="F133" s="231"/>
      <c r="G133" s="232"/>
      <c r="H133" s="3"/>
    </row>
    <row r="134" spans="1:8" ht="12.75">
      <c r="A134" s="233"/>
      <c r="B134" s="235"/>
      <c r="C134" s="232"/>
      <c r="D134" s="236"/>
      <c r="E134" s="236"/>
      <c r="F134" s="231"/>
      <c r="G134" s="232"/>
      <c r="H134" s="3"/>
    </row>
    <row r="135" spans="1:8" ht="12.75">
      <c r="A135" s="233"/>
      <c r="B135" s="234"/>
      <c r="C135" s="232"/>
      <c r="D135" s="236"/>
      <c r="E135" s="236"/>
      <c r="F135" s="231"/>
      <c r="G135" s="232"/>
      <c r="H135" s="3"/>
    </row>
    <row r="136" spans="1:8" ht="12.75">
      <c r="A136" s="233"/>
      <c r="B136" s="235"/>
      <c r="C136" s="232"/>
      <c r="D136" s="236"/>
      <c r="E136" s="236"/>
      <c r="F136" s="231"/>
      <c r="G136" s="232"/>
      <c r="H136" s="3"/>
    </row>
    <row r="137" spans="1:8" ht="12.75">
      <c r="A137" s="233"/>
      <c r="B137" s="234"/>
      <c r="C137" s="232"/>
      <c r="D137" s="236"/>
      <c r="E137" s="236"/>
      <c r="F137" s="231"/>
      <c r="G137" s="232"/>
      <c r="H137" s="3"/>
    </row>
    <row r="138" spans="1:8" ht="12.75">
      <c r="A138" s="233"/>
      <c r="B138" s="235"/>
      <c r="C138" s="232"/>
      <c r="D138" s="236"/>
      <c r="E138" s="236"/>
      <c r="F138" s="231"/>
      <c r="G138" s="232"/>
      <c r="H138" s="3"/>
    </row>
    <row r="139" spans="1:8" ht="12.75">
      <c r="A139" s="233"/>
      <c r="B139" s="234"/>
      <c r="C139" s="232"/>
      <c r="D139" s="236"/>
      <c r="E139" s="236"/>
      <c r="F139" s="231"/>
      <c r="G139" s="232"/>
      <c r="H139" s="3"/>
    </row>
    <row r="140" spans="1:8" ht="12.75">
      <c r="A140" s="233"/>
      <c r="B140" s="235"/>
      <c r="C140" s="232"/>
      <c r="D140" s="236"/>
      <c r="E140" s="236"/>
      <c r="F140" s="231"/>
      <c r="G140" s="232"/>
      <c r="H140" s="3"/>
    </row>
    <row r="141" spans="1:8" ht="12.75">
      <c r="A141" s="233"/>
      <c r="B141" s="234"/>
      <c r="C141" s="232"/>
      <c r="D141" s="236"/>
      <c r="E141" s="236"/>
      <c r="F141" s="231"/>
      <c r="G141" s="232"/>
      <c r="H141" s="3"/>
    </row>
    <row r="142" spans="1:8" ht="12.75">
      <c r="A142" s="233"/>
      <c r="B142" s="235"/>
      <c r="C142" s="232"/>
      <c r="D142" s="236"/>
      <c r="E142" s="236"/>
      <c r="F142" s="231"/>
      <c r="G142" s="232"/>
      <c r="H142" s="3"/>
    </row>
    <row r="143" spans="1:8" ht="12.75">
      <c r="A143" s="233"/>
      <c r="B143" s="234"/>
      <c r="C143" s="232"/>
      <c r="D143" s="236"/>
      <c r="E143" s="236"/>
      <c r="F143" s="231"/>
      <c r="G143" s="232"/>
      <c r="H143" s="3"/>
    </row>
    <row r="144" spans="1:8" ht="12.75">
      <c r="A144" s="233"/>
      <c r="B144" s="235"/>
      <c r="C144" s="232"/>
      <c r="D144" s="236"/>
      <c r="E144" s="236"/>
      <c r="F144" s="231"/>
      <c r="G144" s="232"/>
      <c r="H144" s="3"/>
    </row>
    <row r="145" spans="1:8" ht="12.75">
      <c r="A145" s="233"/>
      <c r="B145" s="234"/>
      <c r="C145" s="232"/>
      <c r="D145" s="236"/>
      <c r="E145" s="236"/>
      <c r="F145" s="231"/>
      <c r="G145" s="232"/>
      <c r="H145" s="3"/>
    </row>
    <row r="146" spans="1:8" ht="12.75">
      <c r="A146" s="233"/>
      <c r="B146" s="235"/>
      <c r="C146" s="232"/>
      <c r="D146" s="236"/>
      <c r="E146" s="236"/>
      <c r="F146" s="231"/>
      <c r="G146" s="232"/>
      <c r="H146" s="3"/>
    </row>
    <row r="147" spans="1:8" ht="12.75">
      <c r="A147" s="233"/>
      <c r="B147" s="234"/>
      <c r="C147" s="232"/>
      <c r="D147" s="236"/>
      <c r="E147" s="236"/>
      <c r="F147" s="231"/>
      <c r="G147" s="232"/>
      <c r="H147" s="3"/>
    </row>
    <row r="148" spans="1:8" ht="12.75">
      <c r="A148" s="233"/>
      <c r="B148" s="235"/>
      <c r="C148" s="232"/>
      <c r="D148" s="236"/>
      <c r="E148" s="236"/>
      <c r="F148" s="231"/>
      <c r="G148" s="232"/>
      <c r="H148" s="3"/>
    </row>
    <row r="149" spans="1:8" ht="12.75">
      <c r="A149" s="233"/>
      <c r="B149" s="234"/>
      <c r="C149" s="232"/>
      <c r="D149" s="236"/>
      <c r="E149" s="236"/>
      <c r="F149" s="231"/>
      <c r="G149" s="232"/>
      <c r="H149" s="3"/>
    </row>
    <row r="150" spans="1:8" ht="12.75">
      <c r="A150" s="233"/>
      <c r="B150" s="235"/>
      <c r="C150" s="232"/>
      <c r="D150" s="236"/>
      <c r="E150" s="236"/>
      <c r="F150" s="231"/>
      <c r="G150" s="232"/>
      <c r="H150" s="3"/>
    </row>
    <row r="151" spans="1:8" ht="12.75">
      <c r="A151" s="233"/>
      <c r="B151" s="234"/>
      <c r="C151" s="232"/>
      <c r="D151" s="236"/>
      <c r="E151" s="236"/>
      <c r="F151" s="231"/>
      <c r="G151" s="232"/>
      <c r="H151" s="3"/>
    </row>
    <row r="152" spans="1:8" ht="12.75">
      <c r="A152" s="233"/>
      <c r="B152" s="235"/>
      <c r="C152" s="232"/>
      <c r="D152" s="236"/>
      <c r="E152" s="236"/>
      <c r="F152" s="231"/>
      <c r="G152" s="232"/>
      <c r="H152" s="3"/>
    </row>
    <row r="153" spans="1:8" ht="12.75">
      <c r="A153" s="233"/>
      <c r="B153" s="234"/>
      <c r="C153" s="232"/>
      <c r="D153" s="236"/>
      <c r="E153" s="236"/>
      <c r="F153" s="231"/>
      <c r="G153" s="232"/>
      <c r="H153" s="3"/>
    </row>
    <row r="154" spans="1:8" ht="12.75">
      <c r="A154" s="233"/>
      <c r="B154" s="235"/>
      <c r="C154" s="232"/>
      <c r="D154" s="236"/>
      <c r="E154" s="236"/>
      <c r="F154" s="231"/>
      <c r="G154" s="232"/>
      <c r="H154" s="3"/>
    </row>
    <row r="155" spans="1:8" ht="12.75">
      <c r="A155" s="233"/>
      <c r="B155" s="234"/>
      <c r="C155" s="232"/>
      <c r="D155" s="236"/>
      <c r="E155" s="236"/>
      <c r="F155" s="231"/>
      <c r="G155" s="232"/>
      <c r="H155" s="3"/>
    </row>
    <row r="156" spans="1:8" ht="12.75">
      <c r="A156" s="233"/>
      <c r="B156" s="235"/>
      <c r="C156" s="232"/>
      <c r="D156" s="236"/>
      <c r="E156" s="236"/>
      <c r="F156" s="231"/>
      <c r="G156" s="232"/>
      <c r="H156" s="3"/>
    </row>
    <row r="157" spans="1:8" ht="12.75">
      <c r="A157" s="233"/>
      <c r="B157" s="234"/>
      <c r="C157" s="232"/>
      <c r="D157" s="236"/>
      <c r="E157" s="236"/>
      <c r="F157" s="231"/>
      <c r="G157" s="232"/>
      <c r="H157" s="3"/>
    </row>
    <row r="158" spans="1:8" ht="12.75">
      <c r="A158" s="233"/>
      <c r="B158" s="235"/>
      <c r="C158" s="232"/>
      <c r="D158" s="236"/>
      <c r="E158" s="236"/>
      <c r="F158" s="231"/>
      <c r="G158" s="232"/>
      <c r="H158" s="3"/>
    </row>
    <row r="159" spans="1:8" ht="12.75">
      <c r="A159" s="233"/>
      <c r="B159" s="234"/>
      <c r="C159" s="232"/>
      <c r="D159" s="236"/>
      <c r="E159" s="236"/>
      <c r="F159" s="231"/>
      <c r="G159" s="232"/>
      <c r="H159" s="3"/>
    </row>
    <row r="160" spans="1:8" ht="12.75">
      <c r="A160" s="233"/>
      <c r="B160" s="235"/>
      <c r="C160" s="232"/>
      <c r="D160" s="236"/>
      <c r="E160" s="236"/>
      <c r="F160" s="231"/>
      <c r="G160" s="232"/>
      <c r="H160" s="3"/>
    </row>
    <row r="161" spans="1:8" ht="12.75">
      <c r="A161" s="233"/>
      <c r="B161" s="234"/>
      <c r="C161" s="232"/>
      <c r="D161" s="236"/>
      <c r="E161" s="236"/>
      <c r="F161" s="231"/>
      <c r="G161" s="232"/>
      <c r="H161" s="3"/>
    </row>
    <row r="162" spans="1:8" ht="12.75">
      <c r="A162" s="233"/>
      <c r="B162" s="235"/>
      <c r="C162" s="232"/>
      <c r="D162" s="236"/>
      <c r="E162" s="236"/>
      <c r="F162" s="231"/>
      <c r="G162" s="232"/>
      <c r="H162" s="3"/>
    </row>
    <row r="163" spans="1:8" ht="12.75">
      <c r="A163" s="233"/>
      <c r="B163" s="234"/>
      <c r="C163" s="232"/>
      <c r="D163" s="236"/>
      <c r="E163" s="236"/>
      <c r="F163" s="231"/>
      <c r="G163" s="232"/>
      <c r="H163" s="3"/>
    </row>
    <row r="164" spans="1:8" ht="12.75">
      <c r="A164" s="233"/>
      <c r="B164" s="235"/>
      <c r="C164" s="232"/>
      <c r="D164" s="236"/>
      <c r="E164" s="236"/>
      <c r="F164" s="231"/>
      <c r="G164" s="232"/>
      <c r="H164" s="3"/>
    </row>
    <row r="165" spans="1:8" ht="12.75">
      <c r="A165" s="233"/>
      <c r="B165" s="234"/>
      <c r="C165" s="232"/>
      <c r="D165" s="236"/>
      <c r="E165" s="236"/>
      <c r="F165" s="231"/>
      <c r="G165" s="232"/>
      <c r="H165" s="3"/>
    </row>
    <row r="166" spans="1:8" ht="12.75">
      <c r="A166" s="233"/>
      <c r="B166" s="235"/>
      <c r="C166" s="232"/>
      <c r="D166" s="236"/>
      <c r="E166" s="236"/>
      <c r="F166" s="231"/>
      <c r="G166" s="232"/>
      <c r="H166" s="3"/>
    </row>
    <row r="167" spans="1:8" ht="12.75">
      <c r="A167" s="233"/>
      <c r="B167" s="234"/>
      <c r="C167" s="232"/>
      <c r="D167" s="236"/>
      <c r="E167" s="236"/>
      <c r="F167" s="231"/>
      <c r="G167" s="232"/>
      <c r="H167" s="3"/>
    </row>
    <row r="168" spans="1:8" ht="12.75">
      <c r="A168" s="233"/>
      <c r="B168" s="235"/>
      <c r="C168" s="232"/>
      <c r="D168" s="236"/>
      <c r="E168" s="236"/>
      <c r="F168" s="231"/>
      <c r="G168" s="232"/>
      <c r="H168" s="3"/>
    </row>
    <row r="169" spans="1:8" ht="12.75">
      <c r="A169" s="233"/>
      <c r="B169" s="234"/>
      <c r="C169" s="232"/>
      <c r="D169" s="236"/>
      <c r="E169" s="236"/>
      <c r="F169" s="231"/>
      <c r="G169" s="232"/>
      <c r="H169" s="3"/>
    </row>
    <row r="170" spans="1:8" ht="12.75">
      <c r="A170" s="233"/>
      <c r="B170" s="235"/>
      <c r="C170" s="232"/>
      <c r="D170" s="236"/>
      <c r="E170" s="236"/>
      <c r="F170" s="231"/>
      <c r="G170" s="232"/>
      <c r="H170" s="3"/>
    </row>
    <row r="171" spans="1:8" ht="12.75">
      <c r="A171" s="233"/>
      <c r="B171" s="234"/>
      <c r="C171" s="232"/>
      <c r="D171" s="236"/>
      <c r="E171" s="236"/>
      <c r="F171" s="231"/>
      <c r="G171" s="232"/>
      <c r="H171" s="3"/>
    </row>
    <row r="172" spans="1:8" ht="12.75">
      <c r="A172" s="233"/>
      <c r="B172" s="235"/>
      <c r="C172" s="232"/>
      <c r="D172" s="236"/>
      <c r="E172" s="236"/>
      <c r="F172" s="231"/>
      <c r="G172" s="232"/>
      <c r="H172" s="3"/>
    </row>
    <row r="173" spans="1:8" ht="12.75">
      <c r="A173" s="233"/>
      <c r="B173" s="234"/>
      <c r="C173" s="232"/>
      <c r="D173" s="236"/>
      <c r="E173" s="236"/>
      <c r="F173" s="231"/>
      <c r="G173" s="232"/>
      <c r="H173" s="3"/>
    </row>
    <row r="174" spans="1:8" ht="12.75">
      <c r="A174" s="233"/>
      <c r="B174" s="235"/>
      <c r="C174" s="232"/>
      <c r="D174" s="236"/>
      <c r="E174" s="236"/>
      <c r="F174" s="231"/>
      <c r="G174" s="232"/>
      <c r="H174" s="3"/>
    </row>
    <row r="175" spans="1:8" ht="12.75">
      <c r="A175" s="233"/>
      <c r="B175" s="234"/>
      <c r="C175" s="232"/>
      <c r="D175" s="236"/>
      <c r="E175" s="236"/>
      <c r="F175" s="231"/>
      <c r="G175" s="232"/>
      <c r="H175" s="3"/>
    </row>
    <row r="176" spans="1:8" ht="12.75">
      <c r="A176" s="233"/>
      <c r="B176" s="235"/>
      <c r="C176" s="232"/>
      <c r="D176" s="236"/>
      <c r="E176" s="236"/>
      <c r="F176" s="231"/>
      <c r="G176" s="232"/>
      <c r="H176" s="3"/>
    </row>
    <row r="177" spans="1:8" ht="12.75">
      <c r="A177" s="233"/>
      <c r="B177" s="234"/>
      <c r="C177" s="232"/>
      <c r="D177" s="236"/>
      <c r="E177" s="236"/>
      <c r="F177" s="231"/>
      <c r="G177" s="232"/>
      <c r="H177" s="3"/>
    </row>
    <row r="178" spans="1:8" ht="12.75">
      <c r="A178" s="233"/>
      <c r="B178" s="235"/>
      <c r="C178" s="232"/>
      <c r="D178" s="236"/>
      <c r="E178" s="236"/>
      <c r="F178" s="231"/>
      <c r="G178" s="232"/>
      <c r="H178" s="3"/>
    </row>
    <row r="179" spans="1:8" ht="12.75">
      <c r="A179" s="233"/>
      <c r="B179" s="234"/>
      <c r="C179" s="232"/>
      <c r="D179" s="236"/>
      <c r="E179" s="236"/>
      <c r="F179" s="231"/>
      <c r="G179" s="232"/>
      <c r="H179" s="3"/>
    </row>
    <row r="180" spans="1:8" ht="12.75">
      <c r="A180" s="233"/>
      <c r="B180" s="235"/>
      <c r="C180" s="232"/>
      <c r="D180" s="236"/>
      <c r="E180" s="236"/>
      <c r="F180" s="231"/>
      <c r="G180" s="232"/>
      <c r="H180" s="3"/>
    </row>
    <row r="181" spans="1:8" ht="12.75">
      <c r="A181" s="233"/>
      <c r="B181" s="234"/>
      <c r="C181" s="232"/>
      <c r="D181" s="236"/>
      <c r="E181" s="236"/>
      <c r="F181" s="231"/>
      <c r="G181" s="232"/>
      <c r="H181" s="3"/>
    </row>
    <row r="182" spans="1:8" ht="12.75">
      <c r="A182" s="233"/>
      <c r="B182" s="235"/>
      <c r="C182" s="232"/>
      <c r="D182" s="236"/>
      <c r="E182" s="236"/>
      <c r="F182" s="231"/>
      <c r="G182" s="232"/>
      <c r="H182" s="3"/>
    </row>
    <row r="183" spans="1:8" ht="12.75">
      <c r="A183" s="233"/>
      <c r="B183" s="234"/>
      <c r="C183" s="232"/>
      <c r="D183" s="236"/>
      <c r="E183" s="236"/>
      <c r="F183" s="231"/>
      <c r="G183" s="232"/>
      <c r="H183" s="3"/>
    </row>
    <row r="184" spans="1:8" ht="12.75">
      <c r="A184" s="233"/>
      <c r="B184" s="235"/>
      <c r="C184" s="232"/>
      <c r="D184" s="236"/>
      <c r="E184" s="236"/>
      <c r="F184" s="231"/>
      <c r="G184" s="232"/>
      <c r="H184" s="3"/>
    </row>
    <row r="185" spans="1:8" ht="12.75">
      <c r="A185" s="233"/>
      <c r="B185" s="234"/>
      <c r="C185" s="232"/>
      <c r="D185" s="236"/>
      <c r="E185" s="236"/>
      <c r="F185" s="231"/>
      <c r="G185" s="232"/>
      <c r="H185" s="3"/>
    </row>
    <row r="186" spans="1:8" ht="12.75">
      <c r="A186" s="233"/>
      <c r="B186" s="235"/>
      <c r="C186" s="232"/>
      <c r="D186" s="236"/>
      <c r="E186" s="236"/>
      <c r="F186" s="231"/>
      <c r="G186" s="232"/>
      <c r="H186" s="3"/>
    </row>
    <row r="187" spans="1:8" ht="12.75">
      <c r="A187" s="233"/>
      <c r="B187" s="234"/>
      <c r="C187" s="232"/>
      <c r="D187" s="236"/>
      <c r="E187" s="236"/>
      <c r="F187" s="231"/>
      <c r="G187" s="232"/>
      <c r="H187" s="3"/>
    </row>
    <row r="188" spans="1:8" ht="12.75">
      <c r="A188" s="233"/>
      <c r="B188" s="235"/>
      <c r="C188" s="232"/>
      <c r="D188" s="236"/>
      <c r="E188" s="236"/>
      <c r="F188" s="231"/>
      <c r="G188" s="232"/>
      <c r="H188" s="3"/>
    </row>
    <row r="189" spans="1:8" ht="12.75">
      <c r="A189" s="233"/>
      <c r="B189" s="234"/>
      <c r="C189" s="232"/>
      <c r="D189" s="236"/>
      <c r="E189" s="236"/>
      <c r="F189" s="231"/>
      <c r="G189" s="232"/>
      <c r="H189" s="3"/>
    </row>
    <row r="190" spans="1:8" ht="12.75">
      <c r="A190" s="233"/>
      <c r="B190" s="235"/>
      <c r="C190" s="232"/>
      <c r="D190" s="236"/>
      <c r="E190" s="236"/>
      <c r="F190" s="231"/>
      <c r="G190" s="232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9" t="s">
        <v>66</v>
      </c>
      <c r="B1" s="259"/>
      <c r="C1" s="259"/>
      <c r="D1" s="259"/>
      <c r="E1" s="259"/>
      <c r="F1" s="259"/>
      <c r="G1" s="25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77" t="s">
        <v>70</v>
      </c>
      <c r="B2" s="177"/>
      <c r="C2" s="260"/>
      <c r="D2" s="261" t="str">
        <f>HYPERLINK('[1]реквизиты'!$A$2)</f>
        <v>VI ЛЕТНЯЯ СПАРТАКИАДА УЧАЩИХСЯ РОССИИ 2013 года, среди девушек 1997-1998 гг.р.  </v>
      </c>
      <c r="E2" s="262"/>
      <c r="F2" s="262"/>
      <c r="G2" s="26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99" t="str">
        <f>HYPERLINK('[1]реквизиты'!$A$3)</f>
        <v>24-27 июня 2013 г.  г. Пенза</v>
      </c>
      <c r="D3" s="199"/>
      <c r="E3" s="199"/>
      <c r="F3" s="200"/>
      <c r="G3" s="64" t="str">
        <f>HYPERLINK('пр.взв'!D4)</f>
        <v>В.к.  52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4" t="s">
        <v>22</v>
      </c>
      <c r="B4" s="266" t="s">
        <v>5</v>
      </c>
      <c r="C4" s="268" t="s">
        <v>2</v>
      </c>
      <c r="D4" s="268" t="s">
        <v>3</v>
      </c>
      <c r="E4" s="268" t="s">
        <v>4</v>
      </c>
      <c r="F4" s="268" t="s">
        <v>8</v>
      </c>
      <c r="G4" s="254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5"/>
      <c r="B5" s="267"/>
      <c r="C5" s="267"/>
      <c r="D5" s="267"/>
      <c r="E5" s="267"/>
      <c r="F5" s="267"/>
      <c r="G5" s="25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71" t="s">
        <v>10</v>
      </c>
      <c r="B6" s="273">
        <v>4</v>
      </c>
      <c r="C6" s="274" t="str">
        <f>VLOOKUP(B6,'пр.взв'!B7:G86,2,FALSE)</f>
        <v>ЗИМАРИНА Дарья Антоновна</v>
      </c>
      <c r="D6" s="275" t="str">
        <f>VLOOKUP(B6,'пр.взв'!B7:G86,3,FALSE)</f>
        <v>26.12.1998, 1ю</v>
      </c>
      <c r="E6" s="277" t="str">
        <f>VLOOKUP(B6,'пр.взв'!B7:G86,4,FALSE)</f>
        <v>ПФО, Саратовская обл., Саратов, Пр.</v>
      </c>
      <c r="F6" s="256">
        <f>VLOOKUP(B6,'пр.взв'!B7:G86,5,FALSE)</f>
        <v>0</v>
      </c>
      <c r="G6" s="257" t="str">
        <f>VLOOKUP(B6,'пр.взв'!B7:G86,6,FALSE)</f>
        <v>Грабовский В.Н.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72"/>
      <c r="B7" s="251"/>
      <c r="C7" s="248"/>
      <c r="D7" s="276"/>
      <c r="E7" s="258"/>
      <c r="F7" s="247"/>
      <c r="G7" s="246"/>
    </row>
    <row r="8" spans="1:7" ht="18" customHeight="1">
      <c r="A8" s="252" t="s">
        <v>11</v>
      </c>
      <c r="B8" s="250">
        <v>5</v>
      </c>
      <c r="C8" s="248" t="str">
        <f>VLOOKUP(B8,'пр.взв'!B7:G86,2,FALSE)</f>
        <v>ШРАЙБЕР Мария Андреевна</v>
      </c>
      <c r="D8" s="253" t="str">
        <f>VLOOKUP(B8,'пр.взв'!B7:G86,3,FALSE)</f>
        <v>07.04.1997, кмс</v>
      </c>
      <c r="E8" s="258" t="str">
        <f>VLOOKUP(B8,'пр.взв'!B7:G86,4,FALSE)</f>
        <v>ДВФО, Приморский, Владивосток, МО</v>
      </c>
      <c r="F8" s="247">
        <f>VLOOKUP(B8,'пр.взв'!B7:G86,5,FALSE)</f>
        <v>0</v>
      </c>
      <c r="G8" s="246" t="str">
        <f>VLOOKUP(B8,'пр.взв'!B7:G86,6,FALSE)</f>
        <v>Бартош ОВ</v>
      </c>
    </row>
    <row r="9" spans="1:7" ht="18" customHeight="1">
      <c r="A9" s="252"/>
      <c r="B9" s="251"/>
      <c r="C9" s="248"/>
      <c r="D9" s="253"/>
      <c r="E9" s="258"/>
      <c r="F9" s="247"/>
      <c r="G9" s="246"/>
    </row>
    <row r="10" spans="1:7" ht="18" customHeight="1">
      <c r="A10" s="249" t="s">
        <v>12</v>
      </c>
      <c r="B10" s="250">
        <v>1</v>
      </c>
      <c r="C10" s="248" t="str">
        <f>VLOOKUP(B10,'пр.взв'!B7:G86,2,FALSE)</f>
        <v>КОПЫРИНА Мария Сергеевна</v>
      </c>
      <c r="D10" s="253" t="str">
        <f>VLOOKUP(B10,'пр.взв'!B7:G86,3,FALSE)</f>
        <v>02.04.1997, КМС</v>
      </c>
      <c r="E10" s="258" t="str">
        <f>VLOOKUP(B10,'пр.взв'!B7:G86,4,FALSE)</f>
        <v>УФО, Свердловская, Екатеринбург</v>
      </c>
      <c r="F10" s="247">
        <f>VLOOKUP(B10,'пр.взв'!B7:G86,5,FALSE)</f>
        <v>0</v>
      </c>
      <c r="G10" s="246" t="str">
        <f>VLOOKUP(B10,'пр.взв'!B7:G86,6,FALSE)</f>
        <v>Бекетов В.В.,
Рыбин Р.В.</v>
      </c>
    </row>
    <row r="11" spans="1:7" ht="18" customHeight="1">
      <c r="A11" s="249"/>
      <c r="B11" s="251"/>
      <c r="C11" s="248"/>
      <c r="D11" s="253"/>
      <c r="E11" s="258"/>
      <c r="F11" s="247"/>
      <c r="G11" s="246"/>
    </row>
    <row r="12" spans="1:7" ht="18" customHeight="1">
      <c r="A12" s="249" t="s">
        <v>12</v>
      </c>
      <c r="B12" s="250">
        <v>6</v>
      </c>
      <c r="C12" s="248" t="str">
        <f>VLOOKUP(B12,'пр.взв'!B7:G86,2,FALSE)</f>
        <v>ФЕСЕНКО Этери Азоровна</v>
      </c>
      <c r="D12" s="253" t="str">
        <f>VLOOKUP(B12,'пр.взв'!B7:G86,3,FALSE)</f>
        <v>16.11.1997, 1р</v>
      </c>
      <c r="E12" s="258" t="str">
        <f>VLOOKUP(B12,'пр.взв'!B7:G86,4,FALSE)</f>
        <v>ЮФО, Краснодарский, Армавир, Д</v>
      </c>
      <c r="F12" s="247">
        <f>VLOOKUP(B12,'пр.взв'!B7:G86,5,FALSE)</f>
        <v>0</v>
      </c>
      <c r="G12" s="246" t="str">
        <f>VLOOKUP(B12,'пр.взв'!B7:G86,6,FALSE)</f>
        <v>Клименко АА</v>
      </c>
    </row>
    <row r="13" spans="1:7" ht="18" customHeight="1">
      <c r="A13" s="249"/>
      <c r="B13" s="251"/>
      <c r="C13" s="248"/>
      <c r="D13" s="253"/>
      <c r="E13" s="258"/>
      <c r="F13" s="247"/>
      <c r="G13" s="246"/>
    </row>
    <row r="14" spans="1:7" ht="18" customHeight="1">
      <c r="A14" s="239" t="s">
        <v>14</v>
      </c>
      <c r="B14" s="240">
        <v>7</v>
      </c>
      <c r="C14" s="243" t="str">
        <f>VLOOKUP(B14,'пр.взв'!B7:G86,2,FALSE)</f>
        <v>БАТУРИНА Татьяна Андреевна </v>
      </c>
      <c r="D14" s="244" t="str">
        <f>VLOOKUP(B14,'пр.взв'!B7:G86,3,FALSE)</f>
        <v>24.09.1997, 1р</v>
      </c>
      <c r="E14" s="242" t="str">
        <f>VLOOKUP(B14,'пр.взв'!B7:G86,4,FALSE)</f>
        <v>СФО, Красноярский, Сосновоборск, МО</v>
      </c>
      <c r="F14" s="245">
        <f>VLOOKUP(B14,'пр.взв'!B7:G86,5,FALSE)</f>
        <v>0</v>
      </c>
      <c r="G14" s="238" t="str">
        <f>VLOOKUP(B14,'пр.взв'!B7:G86,6,FALSE)</f>
        <v>Батурин АВ, Узекин МВ</v>
      </c>
    </row>
    <row r="15" spans="1:7" ht="18" customHeight="1">
      <c r="A15" s="239"/>
      <c r="B15" s="241"/>
      <c r="C15" s="243"/>
      <c r="D15" s="244"/>
      <c r="E15" s="242"/>
      <c r="F15" s="245"/>
      <c r="G15" s="238"/>
    </row>
    <row r="16" spans="1:7" ht="18" customHeight="1">
      <c r="A16" s="239" t="s">
        <v>15</v>
      </c>
      <c r="B16" s="240">
        <v>2</v>
      </c>
      <c r="C16" s="243" t="str">
        <f>VLOOKUP(B16,'пр.взв'!B7:G86,2,FALSE)</f>
        <v>БЕЛЯЕВА Анжелика Николаевна </v>
      </c>
      <c r="D16" s="244" t="str">
        <f>VLOOKUP(B16,'пр.взв'!B7:G86,3,FALSE)</f>
        <v>18.04.1997, 1р</v>
      </c>
      <c r="E16" s="242" t="str">
        <f>VLOOKUP(B16,'пр.взв'!B7:G86,4,FALSE)</f>
        <v>СЗФО, С.Петербург, МО</v>
      </c>
      <c r="F16" s="245">
        <f>VLOOKUP(B16,'пр.взв'!B7:G86,5,FALSE)</f>
        <v>0</v>
      </c>
      <c r="G16" s="238" t="str">
        <f>VLOOKUP(B16,'пр.взв'!B7:G86,6,FALSE)</f>
        <v>Мустафин ТФ</v>
      </c>
    </row>
    <row r="17" spans="1:7" ht="18" customHeight="1">
      <c r="A17" s="239"/>
      <c r="B17" s="241"/>
      <c r="C17" s="243"/>
      <c r="D17" s="244"/>
      <c r="E17" s="242"/>
      <c r="F17" s="245"/>
      <c r="G17" s="238"/>
    </row>
    <row r="18" spans="1:7" ht="18" customHeight="1">
      <c r="A18" s="239" t="s">
        <v>16</v>
      </c>
      <c r="B18" s="240">
        <v>8</v>
      </c>
      <c r="C18" s="243" t="str">
        <f>VLOOKUP(B18,'пр.взв'!B7:G86,2,FALSE)</f>
        <v>СЕДОВА Екатерина Владимировна </v>
      </c>
      <c r="D18" s="244" t="str">
        <f>VLOOKUP(B18,'пр.взв'!B7:G86,3,FALSE)</f>
        <v>09.03.1997, 1р</v>
      </c>
      <c r="E18" s="242" t="str">
        <f>VLOOKUP(B18,'пр.взв'!B7:G86,4,FALSE)</f>
        <v>ЦФО, Москва, МО </v>
      </c>
      <c r="F18" s="245">
        <f>VLOOKUP(B18,'пр.взв'!B7:G86,5,FALSE)</f>
        <v>0</v>
      </c>
      <c r="G18" s="238" t="str">
        <f>VLOOKUP(B18,'пр.взв'!B7:G86,6,FALSE)</f>
        <v>Яковцев, Рощупкин</v>
      </c>
    </row>
    <row r="19" spans="1:7" ht="18" customHeight="1">
      <c r="A19" s="239"/>
      <c r="B19" s="241"/>
      <c r="C19" s="243"/>
      <c r="D19" s="244"/>
      <c r="E19" s="242"/>
      <c r="F19" s="245"/>
      <c r="G19" s="238"/>
    </row>
    <row r="20" spans="1:7" ht="18" customHeight="1">
      <c r="A20" s="239" t="s">
        <v>17</v>
      </c>
      <c r="B20" s="240">
        <v>3</v>
      </c>
      <c r="C20" s="243" t="str">
        <f>VLOOKUP(B20,'пр.взв'!B7:G86,2,FALSE)</f>
        <v>СОЛОМЕННИКОВА Яна Федоровна</v>
      </c>
      <c r="D20" s="244" t="str">
        <f>VLOOKUP(B20,'пр.взв'!B7:G86,3,FALSE)</f>
        <v>25.07.1997, 1р</v>
      </c>
      <c r="E20" s="242" t="str">
        <f>VLOOKUP(B20,'пр.взв'!B7:G86,4,FALSE)</f>
        <v>Ставропольский, Зеленлнумск, МО</v>
      </c>
      <c r="F20" s="245">
        <f>VLOOKUP(B20,'пр.взв'!B7:G86,5,FALSE)</f>
        <v>0</v>
      </c>
      <c r="G20" s="238" t="str">
        <f>VLOOKUP(B20,'пр.взв'!B7:G86,6,FALSE)</f>
        <v>Ломовской КА</v>
      </c>
    </row>
    <row r="21" spans="1:7" ht="18" customHeight="1">
      <c r="A21" s="239"/>
      <c r="B21" s="241"/>
      <c r="C21" s="243"/>
      <c r="D21" s="244"/>
      <c r="E21" s="242"/>
      <c r="F21" s="245"/>
      <c r="G21" s="238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78"/>
      <c r="B24" s="234"/>
      <c r="C24" s="232"/>
      <c r="D24" s="236"/>
      <c r="E24" s="269"/>
      <c r="F24" s="270"/>
      <c r="G24" s="232"/>
      <c r="H24" s="3"/>
      <c r="I24" s="3"/>
      <c r="J24" s="3"/>
      <c r="K24" s="3"/>
      <c r="L24" s="3"/>
      <c r="M24" s="3"/>
    </row>
    <row r="25" spans="1:13" ht="12.75">
      <c r="A25" s="278"/>
      <c r="B25" s="235"/>
      <c r="C25" s="232"/>
      <c r="D25" s="236"/>
      <c r="E25" s="269"/>
      <c r="F25" s="270"/>
      <c r="G25" s="232"/>
      <c r="H25" s="3"/>
      <c r="I25" s="3"/>
      <c r="J25" s="3"/>
      <c r="K25" s="3"/>
      <c r="L25" s="3"/>
      <c r="M25" s="3"/>
    </row>
    <row r="26" spans="1:10" ht="12.75">
      <c r="A26" s="278"/>
      <c r="B26" s="234"/>
      <c r="C26" s="232"/>
      <c r="D26" s="236"/>
      <c r="E26" s="269"/>
      <c r="F26" s="270"/>
      <c r="G26" s="232"/>
      <c r="H26" s="3"/>
      <c r="I26" s="3"/>
      <c r="J26" s="3"/>
    </row>
    <row r="27" spans="1:10" ht="12.75">
      <c r="A27" s="278"/>
      <c r="B27" s="235"/>
      <c r="C27" s="232"/>
      <c r="D27" s="236"/>
      <c r="E27" s="269"/>
      <c r="F27" s="270"/>
      <c r="G27" s="232"/>
      <c r="H27" s="3"/>
      <c r="I27" s="3"/>
      <c r="J27" s="3"/>
    </row>
    <row r="28" spans="1:10" ht="12.75">
      <c r="A28" s="278"/>
      <c r="B28" s="234"/>
      <c r="C28" s="232"/>
      <c r="D28" s="236"/>
      <c r="E28" s="269"/>
      <c r="F28" s="270"/>
      <c r="G28" s="232"/>
      <c r="H28" s="3"/>
      <c r="I28" s="3"/>
      <c r="J28" s="3"/>
    </row>
    <row r="29" spans="1:10" ht="12.75">
      <c r="A29" s="278"/>
      <c r="B29" s="235"/>
      <c r="C29" s="232"/>
      <c r="D29" s="236"/>
      <c r="E29" s="269"/>
      <c r="F29" s="270"/>
      <c r="G29" s="232"/>
      <c r="H29" s="3"/>
      <c r="I29" s="3"/>
      <c r="J29" s="3"/>
    </row>
    <row r="30" spans="1:10" ht="12.75">
      <c r="A30" s="278"/>
      <c r="B30" s="234"/>
      <c r="C30" s="232"/>
      <c r="D30" s="236"/>
      <c r="E30" s="269"/>
      <c r="F30" s="270"/>
      <c r="G30" s="232"/>
      <c r="H30" s="3"/>
      <c r="I30" s="3"/>
      <c r="J30" s="3"/>
    </row>
    <row r="31" spans="1:10" ht="12.75">
      <c r="A31" s="278"/>
      <c r="B31" s="235"/>
      <c r="C31" s="232"/>
      <c r="D31" s="236"/>
      <c r="E31" s="269"/>
      <c r="F31" s="270"/>
      <c r="G31" s="232"/>
      <c r="H31" s="3"/>
      <c r="I31" s="3"/>
      <c r="J31" s="3"/>
    </row>
    <row r="32" spans="1:10" ht="12.75">
      <c r="A32" s="278"/>
      <c r="B32" s="234"/>
      <c r="C32" s="232"/>
      <c r="D32" s="236"/>
      <c r="E32" s="269"/>
      <c r="F32" s="270"/>
      <c r="G32" s="232"/>
      <c r="H32" s="3"/>
      <c r="I32" s="3"/>
      <c r="J32" s="3"/>
    </row>
    <row r="33" spans="1:10" ht="12.75">
      <c r="A33" s="278"/>
      <c r="B33" s="235"/>
      <c r="C33" s="232"/>
      <c r="D33" s="236"/>
      <c r="E33" s="269"/>
      <c r="F33" s="270"/>
      <c r="G33" s="232"/>
      <c r="H33" s="3"/>
      <c r="I33" s="3"/>
      <c r="J33" s="3"/>
    </row>
    <row r="34" spans="1:10" ht="12.75">
      <c r="A34" s="278"/>
      <c r="B34" s="234"/>
      <c r="C34" s="232"/>
      <c r="D34" s="236"/>
      <c r="E34" s="269"/>
      <c r="F34" s="270"/>
      <c r="G34" s="232"/>
      <c r="H34" s="3"/>
      <c r="I34" s="3"/>
      <c r="J34" s="3"/>
    </row>
    <row r="35" spans="1:10" ht="12.75">
      <c r="A35" s="278"/>
      <c r="B35" s="235"/>
      <c r="C35" s="232"/>
      <c r="D35" s="236"/>
      <c r="E35" s="269"/>
      <c r="F35" s="270"/>
      <c r="G35" s="232"/>
      <c r="H35" s="3"/>
      <c r="I35" s="3"/>
      <c r="J35" s="3"/>
    </row>
    <row r="36" spans="1:10" ht="12.75">
      <c r="A36" s="278"/>
      <c r="B36" s="234"/>
      <c r="C36" s="232"/>
      <c r="D36" s="236"/>
      <c r="E36" s="269"/>
      <c r="F36" s="270"/>
      <c r="G36" s="232"/>
      <c r="H36" s="3"/>
      <c r="I36" s="3"/>
      <c r="J36" s="3"/>
    </row>
    <row r="37" spans="1:10" ht="12.75">
      <c r="A37" s="278"/>
      <c r="B37" s="235"/>
      <c r="C37" s="232"/>
      <c r="D37" s="236"/>
      <c r="E37" s="269"/>
      <c r="F37" s="270"/>
      <c r="G37" s="232"/>
      <c r="H37" s="3"/>
      <c r="I37" s="3"/>
      <c r="J37" s="3"/>
    </row>
    <row r="38" spans="1:10" ht="12.75">
      <c r="A38" s="278"/>
      <c r="B38" s="234"/>
      <c r="C38" s="232"/>
      <c r="D38" s="236"/>
      <c r="E38" s="269"/>
      <c r="F38" s="270"/>
      <c r="G38" s="232"/>
      <c r="H38" s="3"/>
      <c r="I38" s="3"/>
      <c r="J38" s="3"/>
    </row>
    <row r="39" spans="1:10" ht="12.75">
      <c r="A39" s="278"/>
      <c r="B39" s="235"/>
      <c r="C39" s="232"/>
      <c r="D39" s="236"/>
      <c r="E39" s="269"/>
      <c r="F39" s="270"/>
      <c r="G39" s="232"/>
      <c r="H39" s="3"/>
      <c r="I39" s="3"/>
      <c r="J39" s="3"/>
    </row>
    <row r="40" spans="1:10" ht="12.75">
      <c r="A40" s="278"/>
      <c r="B40" s="234"/>
      <c r="C40" s="232"/>
      <c r="D40" s="236"/>
      <c r="E40" s="269"/>
      <c r="F40" s="270"/>
      <c r="G40" s="232"/>
      <c r="H40" s="3"/>
      <c r="I40" s="3"/>
      <c r="J40" s="3"/>
    </row>
    <row r="41" spans="1:10" ht="12.75">
      <c r="A41" s="278"/>
      <c r="B41" s="235"/>
      <c r="C41" s="232"/>
      <c r="D41" s="236"/>
      <c r="E41" s="269"/>
      <c r="F41" s="270"/>
      <c r="G41" s="232"/>
      <c r="H41" s="3"/>
      <c r="I41" s="3"/>
      <c r="J41" s="3"/>
    </row>
    <row r="42" spans="1:10" ht="12.75">
      <c r="A42" s="278"/>
      <c r="B42" s="234"/>
      <c r="C42" s="232"/>
      <c r="D42" s="236"/>
      <c r="E42" s="269"/>
      <c r="F42" s="270"/>
      <c r="G42" s="232"/>
      <c r="H42" s="3"/>
      <c r="I42" s="3"/>
      <c r="J42" s="3"/>
    </row>
    <row r="43" spans="1:10" ht="12.75">
      <c r="A43" s="278"/>
      <c r="B43" s="235"/>
      <c r="C43" s="232"/>
      <c r="D43" s="236"/>
      <c r="E43" s="269"/>
      <c r="F43" s="270"/>
      <c r="G43" s="232"/>
      <c r="H43" s="3"/>
      <c r="I43" s="3"/>
      <c r="J43" s="3"/>
    </row>
    <row r="44" spans="1:10" ht="12.75">
      <c r="A44" s="278"/>
      <c r="B44" s="234"/>
      <c r="C44" s="232"/>
      <c r="D44" s="236"/>
      <c r="E44" s="269"/>
      <c r="F44" s="270"/>
      <c r="G44" s="232"/>
      <c r="H44" s="3"/>
      <c r="I44" s="3"/>
      <c r="J44" s="3"/>
    </row>
    <row r="45" spans="1:10" ht="12.75">
      <c r="A45" s="278"/>
      <c r="B45" s="235"/>
      <c r="C45" s="232"/>
      <c r="D45" s="236"/>
      <c r="E45" s="269"/>
      <c r="F45" s="270"/>
      <c r="G45" s="232"/>
      <c r="H45" s="3"/>
      <c r="I45" s="3"/>
      <c r="J45" s="3"/>
    </row>
    <row r="46" spans="1:10" ht="12.75">
      <c r="A46" s="278"/>
      <c r="B46" s="234"/>
      <c r="C46" s="232"/>
      <c r="D46" s="236"/>
      <c r="E46" s="269"/>
      <c r="F46" s="270"/>
      <c r="G46" s="232"/>
      <c r="H46" s="3"/>
      <c r="I46" s="3"/>
      <c r="J46" s="3"/>
    </row>
    <row r="47" spans="1:10" ht="12.75">
      <c r="A47" s="278"/>
      <c r="B47" s="235"/>
      <c r="C47" s="232"/>
      <c r="D47" s="236"/>
      <c r="E47" s="269"/>
      <c r="F47" s="270"/>
      <c r="G47" s="232"/>
      <c r="H47" s="3"/>
      <c r="I47" s="3"/>
      <c r="J47" s="3"/>
    </row>
    <row r="48" spans="1:10" ht="12.75">
      <c r="A48" s="278"/>
      <c r="B48" s="234"/>
      <c r="C48" s="232"/>
      <c r="D48" s="236"/>
      <c r="E48" s="269"/>
      <c r="F48" s="270"/>
      <c r="G48" s="232"/>
      <c r="H48" s="3"/>
      <c r="I48" s="3"/>
      <c r="J48" s="3"/>
    </row>
    <row r="49" spans="1:10" ht="12.75">
      <c r="A49" s="278"/>
      <c r="B49" s="235"/>
      <c r="C49" s="232"/>
      <c r="D49" s="236"/>
      <c r="E49" s="269"/>
      <c r="F49" s="270"/>
      <c r="G49" s="232"/>
      <c r="H49" s="3"/>
      <c r="I49" s="3"/>
      <c r="J49" s="3"/>
    </row>
    <row r="50" spans="1:10" ht="12.75">
      <c r="A50" s="278"/>
      <c r="B50" s="234"/>
      <c r="C50" s="232"/>
      <c r="D50" s="236"/>
      <c r="E50" s="269"/>
      <c r="F50" s="270"/>
      <c r="G50" s="232"/>
      <c r="H50" s="3"/>
      <c r="I50" s="3"/>
      <c r="J50" s="3"/>
    </row>
    <row r="51" spans="1:10" ht="12.75">
      <c r="A51" s="278"/>
      <c r="B51" s="235"/>
      <c r="C51" s="232"/>
      <c r="D51" s="236"/>
      <c r="E51" s="269"/>
      <c r="F51" s="270"/>
      <c r="G51" s="232"/>
      <c r="H51" s="3"/>
      <c r="I51" s="3"/>
      <c r="J51" s="3"/>
    </row>
    <row r="52" spans="1:10" ht="12.75">
      <c r="A52" s="278"/>
      <c r="B52" s="234"/>
      <c r="C52" s="232"/>
      <c r="D52" s="236"/>
      <c r="E52" s="269"/>
      <c r="F52" s="270"/>
      <c r="G52" s="232"/>
      <c r="H52" s="3"/>
      <c r="I52" s="3"/>
      <c r="J52" s="3"/>
    </row>
    <row r="53" spans="1:10" ht="12.75">
      <c r="A53" s="278"/>
      <c r="B53" s="235"/>
      <c r="C53" s="232"/>
      <c r="D53" s="236"/>
      <c r="E53" s="269"/>
      <c r="F53" s="270"/>
      <c r="G53" s="232"/>
      <c r="H53" s="3"/>
      <c r="I53" s="3"/>
      <c r="J53" s="3"/>
    </row>
    <row r="54" spans="1:10" ht="12.75">
      <c r="A54" s="278"/>
      <c r="B54" s="234"/>
      <c r="C54" s="232"/>
      <c r="D54" s="236"/>
      <c r="E54" s="269"/>
      <c r="F54" s="270"/>
      <c r="G54" s="232"/>
      <c r="H54" s="3"/>
      <c r="I54" s="3"/>
      <c r="J54" s="3"/>
    </row>
    <row r="55" spans="1:10" ht="12.75">
      <c r="A55" s="278"/>
      <c r="B55" s="235"/>
      <c r="C55" s="232"/>
      <c r="D55" s="236"/>
      <c r="E55" s="269"/>
      <c r="F55" s="270"/>
      <c r="G55" s="232"/>
      <c r="H55" s="3"/>
      <c r="I55" s="3"/>
      <c r="J55" s="3"/>
    </row>
    <row r="56" spans="1:10" ht="12.75">
      <c r="A56" s="278"/>
      <c r="B56" s="234"/>
      <c r="C56" s="232"/>
      <c r="D56" s="236"/>
      <c r="E56" s="269"/>
      <c r="F56" s="270"/>
      <c r="G56" s="232"/>
      <c r="H56" s="3"/>
      <c r="I56" s="3"/>
      <c r="J56" s="3"/>
    </row>
    <row r="57" spans="1:10" ht="12.75">
      <c r="A57" s="278"/>
      <c r="B57" s="235"/>
      <c r="C57" s="232"/>
      <c r="D57" s="236"/>
      <c r="E57" s="269"/>
      <c r="F57" s="270"/>
      <c r="G57" s="232"/>
      <c r="H57" s="3"/>
      <c r="I57" s="3"/>
      <c r="J57" s="3"/>
    </row>
    <row r="58" spans="1:10" ht="12.75">
      <c r="A58" s="278"/>
      <c r="B58" s="234"/>
      <c r="C58" s="232"/>
      <c r="D58" s="236"/>
      <c r="E58" s="269"/>
      <c r="F58" s="270"/>
      <c r="G58" s="232"/>
      <c r="H58" s="3"/>
      <c r="I58" s="3"/>
      <c r="J58" s="3"/>
    </row>
    <row r="59" spans="1:10" ht="12.75">
      <c r="A59" s="278"/>
      <c r="B59" s="235"/>
      <c r="C59" s="232"/>
      <c r="D59" s="236"/>
      <c r="E59" s="269"/>
      <c r="F59" s="270"/>
      <c r="G59" s="232"/>
      <c r="H59" s="3"/>
      <c r="I59" s="3"/>
      <c r="J59" s="3"/>
    </row>
    <row r="60" spans="1:10" ht="12.75">
      <c r="A60" s="278"/>
      <c r="B60" s="234"/>
      <c r="C60" s="232"/>
      <c r="D60" s="236"/>
      <c r="E60" s="269"/>
      <c r="F60" s="270"/>
      <c r="G60" s="232"/>
      <c r="H60" s="3"/>
      <c r="I60" s="3"/>
      <c r="J60" s="3"/>
    </row>
    <row r="61" spans="1:10" ht="12.75">
      <c r="A61" s="278"/>
      <c r="B61" s="235"/>
      <c r="C61" s="232"/>
      <c r="D61" s="236"/>
      <c r="E61" s="269"/>
      <c r="F61" s="270"/>
      <c r="G61" s="232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G20:G21"/>
    <mergeCell ref="A18:A19"/>
    <mergeCell ref="B18:B19"/>
    <mergeCell ref="E20:E21"/>
    <mergeCell ref="A20:A21"/>
    <mergeCell ref="B20:B21"/>
    <mergeCell ref="C20:C21"/>
    <mergeCell ref="D20:D21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5">
      <selection activeCell="I40" sqref="A27:I40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52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09" t="s">
        <v>32</v>
      </c>
      <c r="B5" s="209" t="s">
        <v>5</v>
      </c>
      <c r="C5" s="284" t="s">
        <v>2</v>
      </c>
      <c r="D5" s="209" t="s">
        <v>24</v>
      </c>
      <c r="E5" s="209" t="s">
        <v>25</v>
      </c>
      <c r="F5" s="209" t="s">
        <v>26</v>
      </c>
      <c r="G5" s="209" t="s">
        <v>27</v>
      </c>
      <c r="H5" s="209" t="s">
        <v>28</v>
      </c>
      <c r="I5" s="209" t="s">
        <v>29</v>
      </c>
    </row>
    <row r="6" spans="1:9" ht="12.75">
      <c r="A6" s="267"/>
      <c r="B6" s="267"/>
      <c r="C6" s="267"/>
      <c r="D6" s="267"/>
      <c r="E6" s="267"/>
      <c r="F6" s="267"/>
      <c r="G6" s="267"/>
      <c r="H6" s="267"/>
      <c r="I6" s="267"/>
    </row>
    <row r="7" spans="1:9" ht="12.75">
      <c r="A7" s="282"/>
      <c r="B7" s="285">
        <v>4</v>
      </c>
      <c r="C7" s="286" t="str">
        <f>VLOOKUP(B7,'пр.взв'!B1:E90,2,FALSE)</f>
        <v>ЗИМАРИНА Дарья Антоновна</v>
      </c>
      <c r="D7" s="286" t="str">
        <f>VLOOKUP(C7,'пр.взв'!C1:F90,2,FALSE)</f>
        <v>26.12.1998, 1ю</v>
      </c>
      <c r="E7" s="286" t="str">
        <f>VLOOKUP(D7,'пр.взв'!D1:G90,2,FALSE)</f>
        <v>ПФО, Саратовская обл., Саратов, Пр.</v>
      </c>
      <c r="F7" s="280"/>
      <c r="G7" s="283"/>
      <c r="H7" s="215"/>
      <c r="I7" s="209"/>
    </row>
    <row r="8" spans="1:9" ht="12.75">
      <c r="A8" s="282"/>
      <c r="B8" s="209"/>
      <c r="C8" s="286"/>
      <c r="D8" s="286"/>
      <c r="E8" s="286"/>
      <c r="F8" s="280"/>
      <c r="G8" s="280"/>
      <c r="H8" s="215"/>
      <c r="I8" s="209"/>
    </row>
    <row r="9" spans="1:9" ht="12.75">
      <c r="A9" s="281"/>
      <c r="B9" s="285">
        <v>6</v>
      </c>
      <c r="C9" s="286" t="str">
        <f>VLOOKUP(B9,'пр.взв'!B1:E90,2,FALSE)</f>
        <v>ФЕСЕНКО Этери Азоровна</v>
      </c>
      <c r="D9" s="286" t="str">
        <f>VLOOKUP(C9,'пр.взв'!C1:F90,2,FALSE)</f>
        <v>16.11.1997, 1р</v>
      </c>
      <c r="E9" s="286" t="str">
        <f>VLOOKUP(D9,'пр.взв'!D1:G90,2,FALSE)</f>
        <v>ЮФО, Краснодарский, Армавир, Д</v>
      </c>
      <c r="F9" s="280"/>
      <c r="G9" s="280"/>
      <c r="H9" s="209"/>
      <c r="I9" s="209"/>
    </row>
    <row r="10" spans="1:9" ht="12.75">
      <c r="A10" s="281"/>
      <c r="B10" s="209"/>
      <c r="C10" s="286"/>
      <c r="D10" s="286"/>
      <c r="E10" s="286"/>
      <c r="F10" s="280"/>
      <c r="G10" s="280"/>
      <c r="H10" s="209"/>
      <c r="I10" s="209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52  кг.</v>
      </c>
    </row>
    <row r="17" spans="1:9" ht="12.75">
      <c r="A17" s="209" t="s">
        <v>32</v>
      </c>
      <c r="B17" s="209" t="s">
        <v>5</v>
      </c>
      <c r="C17" s="284" t="s">
        <v>2</v>
      </c>
      <c r="D17" s="209" t="s">
        <v>24</v>
      </c>
      <c r="E17" s="209" t="s">
        <v>25</v>
      </c>
      <c r="F17" s="209" t="s">
        <v>26</v>
      </c>
      <c r="G17" s="209" t="s">
        <v>27</v>
      </c>
      <c r="H17" s="209" t="s">
        <v>28</v>
      </c>
      <c r="I17" s="209" t="s">
        <v>29</v>
      </c>
    </row>
    <row r="18" spans="1:9" ht="12.75">
      <c r="A18" s="267"/>
      <c r="B18" s="267"/>
      <c r="C18" s="267"/>
      <c r="D18" s="267"/>
      <c r="E18" s="267"/>
      <c r="F18" s="267"/>
      <c r="G18" s="267"/>
      <c r="H18" s="267"/>
      <c r="I18" s="267"/>
    </row>
    <row r="19" spans="1:9" ht="12.75">
      <c r="A19" s="282"/>
      <c r="B19" s="285">
        <v>5</v>
      </c>
      <c r="C19" s="286" t="str">
        <f>VLOOKUP(B19,'пр.взв'!B1:E90,2,FALSE)</f>
        <v>ШРАЙБЕР Мария Андреевна</v>
      </c>
      <c r="D19" s="286" t="str">
        <f>VLOOKUP(C19,'пр.взв'!C1:F90,2,FALSE)</f>
        <v>07.04.1997, кмс</v>
      </c>
      <c r="E19" s="286" t="str">
        <f>VLOOKUP(D19,'пр.взв'!D1:G90,2,FALSE)</f>
        <v>ДВФО, Приморский, Владивосток, МО</v>
      </c>
      <c r="F19" s="280"/>
      <c r="G19" s="283"/>
      <c r="H19" s="215"/>
      <c r="I19" s="209"/>
    </row>
    <row r="20" spans="1:9" ht="12.75">
      <c r="A20" s="282"/>
      <c r="B20" s="209"/>
      <c r="C20" s="286"/>
      <c r="D20" s="286"/>
      <c r="E20" s="286"/>
      <c r="F20" s="280"/>
      <c r="G20" s="280"/>
      <c r="H20" s="215"/>
      <c r="I20" s="209"/>
    </row>
    <row r="21" spans="1:9" ht="12.75">
      <c r="A21" s="281"/>
      <c r="B21" s="285">
        <v>1</v>
      </c>
      <c r="C21" s="286" t="str">
        <f>VLOOKUP(B21,'пр.взв'!B1:E92,2,FALSE)</f>
        <v>КОПЫРИНА Мария Сергеевна</v>
      </c>
      <c r="D21" s="286" t="str">
        <f>VLOOKUP(C21,'пр.взв'!C1:F92,2,FALSE)</f>
        <v>02.04.1997, КМС</v>
      </c>
      <c r="E21" s="286" t="str">
        <f>VLOOKUP(D21,'пр.взв'!D1:G92,2,FALSE)</f>
        <v>УФО, Свердловская, Екатеринбург</v>
      </c>
      <c r="F21" s="280"/>
      <c r="G21" s="280"/>
      <c r="H21" s="209"/>
      <c r="I21" s="209"/>
    </row>
    <row r="22" spans="1:9" ht="12.75">
      <c r="A22" s="281"/>
      <c r="B22" s="209"/>
      <c r="C22" s="286"/>
      <c r="D22" s="286"/>
      <c r="E22" s="286"/>
      <c r="F22" s="280"/>
      <c r="G22" s="280"/>
      <c r="H22" s="209"/>
      <c r="I22" s="209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52  кг.</v>
      </c>
    </row>
    <row r="30" spans="1:9" ht="12.75">
      <c r="A30" s="209" t="s">
        <v>32</v>
      </c>
      <c r="B30" s="209" t="s">
        <v>5</v>
      </c>
      <c r="C30" s="284" t="s">
        <v>2</v>
      </c>
      <c r="D30" s="209" t="s">
        <v>24</v>
      </c>
      <c r="E30" s="209" t="s">
        <v>25</v>
      </c>
      <c r="F30" s="209" t="s">
        <v>26</v>
      </c>
      <c r="G30" s="209" t="s">
        <v>27</v>
      </c>
      <c r="H30" s="209" t="s">
        <v>28</v>
      </c>
      <c r="I30" s="209" t="s">
        <v>29</v>
      </c>
    </row>
    <row r="31" spans="1:9" ht="12.75">
      <c r="A31" s="267"/>
      <c r="B31" s="267"/>
      <c r="C31" s="267"/>
      <c r="D31" s="267"/>
      <c r="E31" s="267"/>
      <c r="F31" s="267"/>
      <c r="G31" s="267"/>
      <c r="H31" s="267"/>
      <c r="I31" s="267"/>
    </row>
    <row r="32" spans="1:9" ht="12.75">
      <c r="A32" s="282"/>
      <c r="B32" s="209">
        <v>4</v>
      </c>
      <c r="C32" s="279" t="str">
        <f>VLOOKUP(B32,'пр.взв'!B1:D90,2,FALSE)</f>
        <v>ЗИМАРИНА Дарья Антоновна</v>
      </c>
      <c r="D32" s="279" t="str">
        <f>VLOOKUP(C32,'пр.взв'!C1:E130,2,FALSE)</f>
        <v>26.12.1998, 1ю</v>
      </c>
      <c r="E32" s="279" t="str">
        <f>VLOOKUP(D32,'пр.взв'!D1:F130,2,FALSE)</f>
        <v>ПФО, Саратовская обл., Саратов, Пр.</v>
      </c>
      <c r="F32" s="280"/>
      <c r="G32" s="283"/>
      <c r="H32" s="215"/>
      <c r="I32" s="209"/>
    </row>
    <row r="33" spans="1:9" ht="12.75">
      <c r="A33" s="282"/>
      <c r="B33" s="209"/>
      <c r="C33" s="279"/>
      <c r="D33" s="279"/>
      <c r="E33" s="279"/>
      <c r="F33" s="280"/>
      <c r="G33" s="280"/>
      <c r="H33" s="215"/>
      <c r="I33" s="209"/>
    </row>
    <row r="34" spans="1:9" ht="12.75">
      <c r="A34" s="281"/>
      <c r="B34" s="209">
        <v>5</v>
      </c>
      <c r="C34" s="279" t="str">
        <f>VLOOKUP(B34,'пр.взв'!B1:D92,2,FALSE)</f>
        <v>ШРАЙБЕР Мария Андреевна</v>
      </c>
      <c r="D34" s="279" t="str">
        <f>VLOOKUP(C34,'пр.взв'!C1:E132,2,FALSE)</f>
        <v>07.04.1997, кмс</v>
      </c>
      <c r="E34" s="279" t="str">
        <f>VLOOKUP(D34,'пр.взв'!D1:F132,2,FALSE)</f>
        <v>ДВФО, Приморский, Владивосток, МО</v>
      </c>
      <c r="F34" s="280"/>
      <c r="G34" s="280"/>
      <c r="H34" s="209"/>
      <c r="I34" s="209"/>
    </row>
    <row r="35" spans="1:9" ht="12.75">
      <c r="A35" s="281"/>
      <c r="B35" s="209"/>
      <c r="C35" s="279"/>
      <c r="D35" s="279"/>
      <c r="E35" s="279"/>
      <c r="F35" s="280"/>
      <c r="G35" s="280"/>
      <c r="H35" s="209"/>
      <c r="I35" s="209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2013-07-25T11:59:56Z</cp:lastPrinted>
  <dcterms:created xsi:type="dcterms:W3CDTF">1996-10-08T23:32:33Z</dcterms:created>
  <dcterms:modified xsi:type="dcterms:W3CDTF">2013-07-25T16:25:57Z</dcterms:modified>
  <cp:category/>
  <cp:version/>
  <cp:contentType/>
  <cp:contentStatus/>
</cp:coreProperties>
</file>